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tabRatio="812" activeTab="7"/>
  </bookViews>
  <sheets>
    <sheet name="Dodatne upute" sheetId="1" r:id="rId1"/>
    <sheet name="Tab 1a" sheetId="2" r:id="rId2"/>
    <sheet name="Kontrola" sheetId="3" state="hidden" r:id="rId3"/>
    <sheet name="Tab 1" sheetId="4" r:id="rId4"/>
    <sheet name="Tab 2" sheetId="5" r:id="rId5"/>
    <sheet name="Tab 3" sheetId="6" r:id="rId6"/>
    <sheet name="Tab 4 PPN1" sheetId="7" r:id="rId7"/>
    <sheet name="Tab 4 PPN2" sheetId="8" r:id="rId8"/>
    <sheet name="Tab 4 PPN3" sheetId="9" r:id="rId9"/>
    <sheet name="Tab 4 PPN1 (3)" sheetId="10" state="hidden" r:id="rId10"/>
    <sheet name="Tab 4 PPN1 (4)" sheetId="11" state="hidden" r:id="rId11"/>
    <sheet name="Tab 4 PPN1 (5)" sheetId="12" state="hidden" r:id="rId12"/>
    <sheet name="Tab 4 PPN1 (6)" sheetId="13" state="hidden" r:id="rId13"/>
    <sheet name="Tab 4 PPN1 (7)" sheetId="14" state="hidden" r:id="rId14"/>
    <sheet name="Tab 4 PPN1 (8)" sheetId="15" state="hidden" r:id="rId15"/>
    <sheet name="Tab 4 PPN1 (9)" sheetId="16" state="hidden" r:id="rId16"/>
    <sheet name="Tab 5" sheetId="17" state="hidden" r:id="rId17"/>
  </sheets>
  <definedNames>
    <definedName name="_xlfn.FORMULATEXT" hidden="1">#NAME?</definedName>
    <definedName name="_xlnm.Print_Area" localSheetId="0">'Dodatne upute'!$B$1:$B$14</definedName>
    <definedName name="_xlnm.Print_Area" localSheetId="3">'Tab 1'!$A$1:$Q$88</definedName>
    <definedName name="_xlnm.Print_Area" localSheetId="1">'Tab 1a'!$A$1:$AC$184</definedName>
    <definedName name="_xlnm.Print_Area" localSheetId="4">'Tab 2'!$B$1:$U$88</definedName>
    <definedName name="_xlnm.Print_Area" localSheetId="5">'Tab 3'!$B$1:$T$88</definedName>
    <definedName name="_xlnm.Print_Area" localSheetId="6">'Tab 4 PPN1'!$B$1:$U$88</definedName>
    <definedName name="_xlnm.Print_Area" localSheetId="9">'Tab 4 PPN1 (3)'!$B$1:$U$88</definedName>
    <definedName name="_xlnm.Print_Area" localSheetId="10">'Tab 4 PPN1 (4)'!$B$1:$U$88</definedName>
    <definedName name="_xlnm.Print_Area" localSheetId="11">'Tab 4 PPN1 (5)'!$B$1:$U$88</definedName>
    <definedName name="_xlnm.Print_Area" localSheetId="12">'Tab 4 PPN1 (6)'!$B$1:$U$88</definedName>
    <definedName name="_xlnm.Print_Area" localSheetId="13">'Tab 4 PPN1 (7)'!$B$1:$U$88</definedName>
    <definedName name="_xlnm.Print_Area" localSheetId="14">'Tab 4 PPN1 (8)'!$B$1:$U$88</definedName>
    <definedName name="_xlnm.Print_Area" localSheetId="15">'Tab 4 PPN1 (9)'!$B$1:$U$88</definedName>
    <definedName name="_xlnm.Print_Area" localSheetId="7">'Tab 4 PPN2'!$B$1:$U$88</definedName>
    <definedName name="_xlnm.Print_Area" localSheetId="8">'Tab 4 PPN3'!$B$1:$U$88</definedName>
    <definedName name="_xlnm.Print_Area" localSheetId="16">'Tab 5'!$A$1:$P$64</definedName>
    <definedName name="_xlnm.Print_Titles" localSheetId="3">'Tab 1'!$10:$13</definedName>
    <definedName name="_xlnm.Print_Titles" localSheetId="1">'Tab 1a'!$10:$13</definedName>
    <definedName name="_xlnm.Print_Titles" localSheetId="4">'Tab 2'!$10:$13</definedName>
    <definedName name="_xlnm.Print_Titles" localSheetId="5">'Tab 3'!$10:$13</definedName>
    <definedName name="_xlnm.Print_Titles" localSheetId="6">'Tab 4 PPN1'!$10:$13</definedName>
    <definedName name="_xlnm.Print_Titles" localSheetId="9">'Tab 4 PPN1 (3)'!$10:$13</definedName>
    <definedName name="_xlnm.Print_Titles" localSheetId="10">'Tab 4 PPN1 (4)'!$10:$13</definedName>
    <definedName name="_xlnm.Print_Titles" localSheetId="11">'Tab 4 PPN1 (5)'!$10:$13</definedName>
    <definedName name="_xlnm.Print_Titles" localSheetId="12">'Tab 4 PPN1 (6)'!$10:$13</definedName>
    <definedName name="_xlnm.Print_Titles" localSheetId="13">'Tab 4 PPN1 (7)'!$10:$13</definedName>
    <definedName name="_xlnm.Print_Titles" localSheetId="14">'Tab 4 PPN1 (8)'!$10:$13</definedName>
    <definedName name="_xlnm.Print_Titles" localSheetId="15">'Tab 4 PPN1 (9)'!$10:$13</definedName>
    <definedName name="_xlnm.Print_Titles" localSheetId="7">'Tab 4 PPN2'!$10:$13</definedName>
    <definedName name="_xlnm.Print_Titles" localSheetId="8">'Tab 4 PPN3'!$10:$13</definedName>
  </definedNames>
  <calcPr fullCalcOnLoad="1"/>
</workbook>
</file>

<file path=xl/sharedStrings.xml><?xml version="1.0" encoding="utf-8"?>
<sst xmlns="http://schemas.openxmlformats.org/spreadsheetml/2006/main" count="1314" uniqueCount="287">
  <si>
    <t>R.br.</t>
  </si>
  <si>
    <t>Ekon. kod</t>
  </si>
  <si>
    <t>Program posebne namjene br. 1</t>
  </si>
  <si>
    <t>Program posebne namjene br. 2</t>
  </si>
  <si>
    <t>Program posebne namjene br. 3</t>
  </si>
  <si>
    <t>Program posebne namjene br. X</t>
  </si>
  <si>
    <t>X</t>
  </si>
  <si>
    <t>I</t>
  </si>
  <si>
    <t>Putni troškovi</t>
  </si>
  <si>
    <t>Izdaci za energiju i komunalne usluge</t>
  </si>
  <si>
    <t>Izdaci za tekuće održavanje</t>
  </si>
  <si>
    <t>Ugovorene i druge posebne usluge</t>
  </si>
  <si>
    <t>II</t>
  </si>
  <si>
    <t>III</t>
  </si>
  <si>
    <t>IV</t>
  </si>
  <si>
    <t>V</t>
  </si>
  <si>
    <t>4=5+...+16</t>
  </si>
  <si>
    <t>Program posebne namjene br. 4</t>
  </si>
  <si>
    <t>Program posebne namjene br. 5</t>
  </si>
  <si>
    <t>Program posebne namjene br. 6</t>
  </si>
  <si>
    <t>Bruto plate i naknade</t>
  </si>
  <si>
    <t>Nabavka materijala</t>
  </si>
  <si>
    <t>Izdaci za usluge prevoza i goriva</t>
  </si>
  <si>
    <t>Nabavka građevina</t>
  </si>
  <si>
    <t>Nabavka opreme</t>
  </si>
  <si>
    <t>Nabavka ostalih stalnih sredstava</t>
  </si>
  <si>
    <t>Nabavka stalnih sredstava u obliku prava</t>
  </si>
  <si>
    <t>Rekonstrukcija i investiciono održavanje</t>
  </si>
  <si>
    <t>IZDACI ZA INOSTRANE KAMATE</t>
  </si>
  <si>
    <t xml:space="preserve">Napomena: Svaki budžetski korisnik treba popuniti ovaj obrazac na analitičkim kategorijama tako da zbir iznosa na analitičkim kategorijama daje sumu iskazanu na sintetičkim kategorijama. </t>
  </si>
  <si>
    <t>januar</t>
  </si>
  <si>
    <t>februar</t>
  </si>
  <si>
    <t>mart</t>
  </si>
  <si>
    <t>april</t>
  </si>
  <si>
    <t>maj</t>
  </si>
  <si>
    <t>juni</t>
  </si>
  <si>
    <t>juli</t>
  </si>
  <si>
    <t>avgust</t>
  </si>
  <si>
    <t>septembar</t>
  </si>
  <si>
    <t>decembar</t>
  </si>
  <si>
    <t>Naknade troškova zaposlenih i skupštinskih zastupnika</t>
  </si>
  <si>
    <t>Izdaci telefonskih i poštanskih usluga (PTT)</t>
  </si>
  <si>
    <t>Izdaci osiguranja i bankarskih usluga i usluga platnog prometa</t>
  </si>
  <si>
    <t>Transferi drugim nivoima vlasti</t>
  </si>
  <si>
    <t>Grantovi pojedincima</t>
  </si>
  <si>
    <t>Grantovi neprofitnim organizacijama</t>
  </si>
  <si>
    <t>Transferi u inostranstvo</t>
  </si>
  <si>
    <t>Drugi tekući transferi</t>
  </si>
  <si>
    <t>Kontribucije-članarine</t>
  </si>
  <si>
    <t>Kapitalni grantovi drugim nivoima vlasti</t>
  </si>
  <si>
    <t>Kapitalni grantovi pojedincima i neprofitnim organizacijama</t>
  </si>
  <si>
    <t>Izdaci za inostrane kamate</t>
  </si>
  <si>
    <t>Nabavka zemljišta, šuma i višegodišnjih zasada</t>
  </si>
  <si>
    <t>BOSNA I HERCEGOVINA</t>
  </si>
  <si>
    <t>Organizacioni kod:</t>
  </si>
  <si>
    <t>Rukovodilac</t>
  </si>
  <si>
    <t>oktobar</t>
  </si>
  <si>
    <t>novembar</t>
  </si>
  <si>
    <t xml:space="preserve">NAZIV INSTITUCIJE: </t>
  </si>
  <si>
    <t>Iznajmljivanje imovine i opreme</t>
  </si>
  <si>
    <t>KAPITALNI GRANTOVI I TRANSFERI (1+2)</t>
  </si>
  <si>
    <t>TEKUĆI GRANTOVI, TRANSFERI, SUBVENCIJE I DRUGO (1+2+3+4+5+6)</t>
  </si>
  <si>
    <t>TEKUĆI IZDACI (1+...+11)</t>
  </si>
  <si>
    <t>Fond:</t>
  </si>
  <si>
    <t>NAZIV PROGRAMA POSEBNE NAMJENE:</t>
  </si>
  <si>
    <t>Projektni kod:</t>
  </si>
  <si>
    <t>IZDACI ZA NABAVKU STALNIH SREDSTAVA(1+..+6)</t>
  </si>
  <si>
    <t>Opšte namjene</t>
  </si>
  <si>
    <t>Operativni plan</t>
  </si>
  <si>
    <t>Tabela 2: PREGLED RASPOREDA UKUPNOG OPERATIVNOG PLANA  PO EKONOMSKIM KATEGORIJAMA I PO MJESECIMA</t>
  </si>
  <si>
    <t>Tabela 4: PREGLED RASPOREDA OPERATIVNOG PLANA PROGRAMA POSEBNE NAMJENE PO MJESECIMA</t>
  </si>
  <si>
    <t>10</t>
  </si>
  <si>
    <t>Opis</t>
  </si>
  <si>
    <t>Tabela 5: PREGLED RASPOREDA OPERATIVNOG PLANA PROGRAMA POSEBNE NAMJENE PO MJESECIMA</t>
  </si>
  <si>
    <t xml:space="preserve">Operativni plan programa posebne namjene po mjesecima                                                                                                                                                                   </t>
  </si>
  <si>
    <t xml:space="preserve"> </t>
  </si>
  <si>
    <t>Program posebne namjene br. 7</t>
  </si>
  <si>
    <t>IZDACI ZA NABAVKU STALNIH SREDSTAVA (1+..+6)</t>
  </si>
  <si>
    <t>Operativni plan programa posebne namjene po mjesecima</t>
  </si>
  <si>
    <t>Operativni plan opšte namjene po mjesecima</t>
  </si>
  <si>
    <t>6=7+8</t>
  </si>
  <si>
    <t>Tabela 3: PREGLED RASPOREDA OPERATIVNOG PLANA BUDŽETSKOG KORISNIKA ZA OPŠTE NAMJENE (ISKLJUČUJUĆI PROGRAME POSEBNE NAMJENE)</t>
  </si>
  <si>
    <t>Ukupan operativni plan po mjesecima</t>
  </si>
  <si>
    <t>Tabela 1: PREGLED UKUPNO ODOBRENOG OPERATIVNOG PLANA PO EKONOMSKIM KATEGORIJAMA   (OPŠTE NAMJENE I  PROGRAMI  POSEBNE NAMJENE)</t>
  </si>
  <si>
    <t>7=8+9+...x</t>
  </si>
  <si>
    <t>Tabela 1a: PREGLED UKUPNO ODOBRENOG OPERATIVNOG PLANA PO EKONOMSKIM KATEGORIJAMA   (OPŠTE NAMJENE I  PROGRAMI  POSEBNE NAMJENE)</t>
  </si>
  <si>
    <t>DODATNA UPUTSTVA</t>
  </si>
  <si>
    <t>Potrebno je da cijeli dinamički plan bude prikazan u cijelim brojevima, odnosno bez decimalnih brojeva i formula u ćelijama koje ispunjavate, kako bi printana i elektronska verzija bile identične.</t>
  </si>
  <si>
    <t>Prilikom popunjavanja tabela primijetit ćete da su formule za zbirni izračun zaključane, pa molimo da nas kontaktirate ukoliko se pojavi potreba za otključavanjem i modifikovanjem određenih polja.</t>
  </si>
  <si>
    <t>Tabele 1 i 2 se automatski popunjavaju.</t>
  </si>
  <si>
    <t>UKUPNO BUDŽETSKI KORISNIK (I+II+III+IV+V)</t>
  </si>
  <si>
    <t>Naziv institucije i organizacioni kod upisujete u svim tabelama 1-4. U tabeli 3 pored naziva institucije i organizacionog koda upisujete i fond. U tabelama 4 pored naziva institucije, organizacionog koda i fonda upisujete i projektni kod (7 cifara), odnosno organizacioni kod programa posebne namjene (8 cifara).</t>
  </si>
  <si>
    <t xml:space="preserve">Ukoliko imate programe posebne namjene odobrene u okviru budžeta, molimo da u tabeli 1 u zaglavlje unesete njihove nazive (umjesto "Program posebne namjene br. 1" itd.) </t>
  </si>
  <si>
    <t>Popunjavate tabelu 3 i potrebne tabele 4, ovisno o broju programa posebnih namjena koji se posebno evidentiraju  i  iskazuje. Također je potrebno da popunite i tabelu 1a koja je otključana i iskazuje se na analitičkim kategorijama.</t>
  </si>
  <si>
    <t>U tabeli 4 obavezno upišite naziv programa posebne namjene i popunite posebnu tabelu za svaki od programa.</t>
  </si>
  <si>
    <t>Ovaj dokument sadrži devet tabela 4 (u skladu s potrebama korisnika iz prethodnog dinamičkog plana). Molimo da nas kontaktirate ukoliko su potrebne dodatne tabele 4, te da ih ne dodajete samostalno.</t>
  </si>
  <si>
    <t>U tabelama 3 i 4</t>
  </si>
  <si>
    <t>R. br.</t>
  </si>
  <si>
    <t xml:space="preserve">Budžet </t>
  </si>
  <si>
    <t>Tabela 1a</t>
  </si>
  <si>
    <t>Kvartal</t>
  </si>
  <si>
    <t xml:space="preserve">Kontrola budžeta </t>
  </si>
  <si>
    <t>Kontrola sintetike sa tabelom 1a</t>
  </si>
  <si>
    <t>Kontrola kvartala</t>
  </si>
  <si>
    <t>Prestrukturiranje</t>
  </si>
  <si>
    <t>Kontrola prestrukturiranja</t>
  </si>
  <si>
    <t>Tabela 1a nakon prestrukturiranja</t>
  </si>
  <si>
    <t>Prestrukturiranje -kontrola tabele 1a</t>
  </si>
  <si>
    <t>7=4-4tab2</t>
  </si>
  <si>
    <t>9=6-7tab2</t>
  </si>
  <si>
    <t>11=10-5tab4</t>
  </si>
  <si>
    <t>Izdaci za usluge prijevoza i goriva</t>
  </si>
  <si>
    <t>Unajmljivanje imovine i opreme</t>
  </si>
  <si>
    <t>IZDACI ZA NABAVU STALNIH SREDSTAVA (1+..+6)</t>
  </si>
  <si>
    <t>Rekonstrukcija i investicijsko održavanje</t>
  </si>
  <si>
    <t>8=5-4tab2</t>
  </si>
  <si>
    <t>13=12-6tab2</t>
  </si>
  <si>
    <t>Nakon popunjavanja svih tabela, sačuvajte fajl pod nazivom institucije (npr. Predsjedništvo BiH - dinamički plan za 2022.) i snimite na CD, na kojem ćete napisati isti naziv.</t>
  </si>
  <si>
    <t>Prestrukturisani budžet 2022</t>
  </si>
  <si>
    <t>Odobreno za period januar-decembar 2022. godine</t>
  </si>
  <si>
    <t xml:space="preserve">Budžet 2022                               </t>
  </si>
  <si>
    <t>Sredstva raspoređena na program posebne namjene za 2022. godinu</t>
  </si>
  <si>
    <t>Ukupno raspoređeno za period juli-decembar 2022. godine</t>
  </si>
  <si>
    <t>8=9+10+...14</t>
  </si>
  <si>
    <t>Ukupno raspoređeno na program posebne namjene za period januar- juni 2022. godine po odlukama VM BiH o privremenom finansiranju institucija BiH</t>
  </si>
  <si>
    <t xml:space="preserve">MINISTARSTVO KOMUNIKACIJA I TRANSPORTA </t>
  </si>
  <si>
    <t>0902</t>
  </si>
  <si>
    <t>MINISTARSTVO KOMUNIKACIJA I TRANSPORTA</t>
  </si>
  <si>
    <t>JANUAR</t>
  </si>
  <si>
    <t>FEBRUAR</t>
  </si>
  <si>
    <t>MART</t>
  </si>
  <si>
    <t>APRIL</t>
  </si>
  <si>
    <t>MAJ</t>
  </si>
  <si>
    <t>JUNI</t>
  </si>
  <si>
    <t>JULI</t>
  </si>
  <si>
    <t>AVGUST</t>
  </si>
  <si>
    <t>SEPTEMBAR</t>
  </si>
  <si>
    <t>OKTOBAR</t>
  </si>
  <si>
    <t>NOVEMBAR</t>
  </si>
  <si>
    <t>DECEMBAR</t>
  </si>
  <si>
    <t>Neto plaće</t>
  </si>
  <si>
    <t>Naknada plate za produženi rad</t>
  </si>
  <si>
    <t>Naknade plate za bolovanje preko 30  ili 42 dana</t>
  </si>
  <si>
    <t>Naknada plaće za vrijeme bolovanja</t>
  </si>
  <si>
    <t>Naknada plaće za vrijeme godišnjeg odmora</t>
  </si>
  <si>
    <t>Naknada plaće za vrijeme plaćenog odsustva</t>
  </si>
  <si>
    <t>Naknada plaće za državne i vjerske praznike</t>
  </si>
  <si>
    <t xml:space="preserve">Porez na plate                                                                                                                  </t>
  </si>
  <si>
    <t xml:space="preserve">Doprinos za PIO                                                                                                                </t>
  </si>
  <si>
    <t xml:space="preserve">Doprinos za zdravstveno                                                                                                        </t>
  </si>
  <si>
    <t xml:space="preserve">Doprinos za nezaposlene                                                                                                         </t>
  </si>
  <si>
    <t xml:space="preserve">Doprinos za djeciju zastitu                                                                                                     </t>
  </si>
  <si>
    <t xml:space="preserve">Doprinosi - ostalo                                                                                                                      </t>
  </si>
  <si>
    <t>Posebna naknada za zaštitu od prirodnih i drugih nesreća</t>
  </si>
  <si>
    <t>Neto stimulacije</t>
  </si>
  <si>
    <t xml:space="preserve">Naknade za prevoz sa posla i na posao                                                                                          </t>
  </si>
  <si>
    <t xml:space="preserve">Naknade troskova smjestaja duznosnika                                                                                           </t>
  </si>
  <si>
    <t xml:space="preserve">Naknade za odvojeni zivot                                                                                                      </t>
  </si>
  <si>
    <t xml:space="preserve">Naknade za topli obrok tokom rada                                                                                              </t>
  </si>
  <si>
    <t xml:space="preserve">Regres za godisnji odmor                                                                                                       </t>
  </si>
  <si>
    <t xml:space="preserve">Otpremnine zbog odlaska u mirovinu                                                                                              </t>
  </si>
  <si>
    <t xml:space="preserve">Jubilarne nagrade za stabilnost u radu,darovi djeci i sl.                                                                         </t>
  </si>
  <si>
    <t xml:space="preserve">Pomoc u slucaju smrti                                                                                      </t>
  </si>
  <si>
    <t>Pomoć u slučaju teže invalidnosti</t>
  </si>
  <si>
    <t xml:space="preserve">Porez na naknade                                                                                                                </t>
  </si>
  <si>
    <t xml:space="preserve">Doprinos za PIO - naknade                                                                                                       </t>
  </si>
  <si>
    <t xml:space="preserve">Doprinos za zdravstveno - naknade                                                                                               </t>
  </si>
  <si>
    <t xml:space="preserve">Doprinos za nezaposlene - naknade                                                                                                 </t>
  </si>
  <si>
    <t xml:space="preserve">Doprinos za djeciju zastitu - naknade                                                                                             </t>
  </si>
  <si>
    <t xml:space="preserve">Doprinosi ostalo - naknade                                                                                                              </t>
  </si>
  <si>
    <t xml:space="preserve">Troskovi prevoza u zemlji javnim sredstvima                                                                                        </t>
  </si>
  <si>
    <t xml:space="preserve">Troskovi smjestaja za sl. putovanja u zemlji                                                                                    </t>
  </si>
  <si>
    <t xml:space="preserve">Troskovi dnevnica u zemlji                                                                                                      </t>
  </si>
  <si>
    <t>Putarina u zemlji</t>
  </si>
  <si>
    <t xml:space="preserve">Ostali putni troskovi u zemlji                                                                                                      </t>
  </si>
  <si>
    <t xml:space="preserve">Troskovi prevoza u inostranstvu javnim sredstvima                                                                               </t>
  </si>
  <si>
    <t xml:space="preserve">Troskovi smjestaja za sl. putovanja u inostranstvu                                                                              </t>
  </si>
  <si>
    <t xml:space="preserve">Troskovi dnevnica u inostranstvu                                                                                                </t>
  </si>
  <si>
    <t>Putarina u inostranstvu</t>
  </si>
  <si>
    <t>Ostali putni troskovi u inostranstvu</t>
  </si>
  <si>
    <t>613127</t>
  </si>
  <si>
    <t xml:space="preserve">Izdaci za fiksne telefone, telefax i telex                                                                                                      </t>
  </si>
  <si>
    <t xml:space="preserve">Izdaci za mobilne telefone                                                                                             </t>
  </si>
  <si>
    <t xml:space="preserve">Izdaci za internet                                                                                                                </t>
  </si>
  <si>
    <t xml:space="preserve">Izdaci za postanske usluge                                                                                                      </t>
  </si>
  <si>
    <t>Izdaci za brzu poštu</t>
  </si>
  <si>
    <t>613222</t>
  </si>
  <si>
    <t xml:space="preserve">Izdaci za energiju                                                                                                              </t>
  </si>
  <si>
    <t xml:space="preserve">Izdaci za vodu i kanalizaciju                                                                                                   </t>
  </si>
  <si>
    <t xml:space="preserve">Izdaci usluge odvoza smeca                                                                                                        </t>
  </si>
  <si>
    <t xml:space="preserve">Doprinos za koristenje gradskog zemljista                                                                                           </t>
  </si>
  <si>
    <t xml:space="preserve">Izdaci za obrasce i papir                                                                                                         </t>
  </si>
  <si>
    <t xml:space="preserve">Izdaci za kompjuterski materijal                                                                                                </t>
  </si>
  <si>
    <t xml:space="preserve">Strucne knjige i literatura                                                                                                       </t>
  </si>
  <si>
    <t xml:space="preserve">Kancelariski materijal                                                                                                          </t>
  </si>
  <si>
    <t>Auto gume</t>
  </si>
  <si>
    <t xml:space="preserve">Materijal za ciscenje                                                                                                             </t>
  </si>
  <si>
    <t xml:space="preserve">Benzin                                                                                                                          </t>
  </si>
  <si>
    <t>Dizel</t>
  </si>
  <si>
    <t>Motorno ulje</t>
  </si>
  <si>
    <t xml:space="preserve">Registracija motornih vozila                                                                                                      </t>
  </si>
  <si>
    <t xml:space="preserve">Prevozne usluge                                                                                                          </t>
  </si>
  <si>
    <t xml:space="preserve">Unajmljivanje prostora ili zgrada                                                                                              </t>
  </si>
  <si>
    <t xml:space="preserve">Unajmljivanje parking prostora                                                                                                    </t>
  </si>
  <si>
    <t xml:space="preserve">Unajmljivanje opreme                                                                                                              </t>
  </si>
  <si>
    <t xml:space="preserve">Unajmljivanje stalnih sredstava u obliku prava                                                                                                               </t>
  </si>
  <si>
    <t xml:space="preserve">Materijal za opravku i odrzavanje zgrada                                                                                          </t>
  </si>
  <si>
    <t xml:space="preserve">Materijal za opravku i odrzavanje opreme                                                                                          </t>
  </si>
  <si>
    <t xml:space="preserve">Materijal za opravku i odrzavanje vozila                                                                                        </t>
  </si>
  <si>
    <t xml:space="preserve">Ostali materijal za tekuce odrzavanje                                                                                              </t>
  </si>
  <si>
    <t xml:space="preserve">Usluge opravki i odrzavanje zgrada                                                                                              </t>
  </si>
  <si>
    <t xml:space="preserve">Usluge opravki i odrzavanje opreme                                                                                              </t>
  </si>
  <si>
    <t xml:space="preserve">Usluge opravki i odrzavanje vozila                                                                                              </t>
  </si>
  <si>
    <t xml:space="preserve">Usluge pranja vozila                                                                                                   </t>
  </si>
  <si>
    <t xml:space="preserve">Usluge odzavanja softvera                                                                                                         </t>
  </si>
  <si>
    <t xml:space="preserve">Ostale usluge tekuceg odrzavanja                                                                                                   </t>
  </si>
  <si>
    <t xml:space="preserve">Osiguranje imovine                                                                                                                 </t>
  </si>
  <si>
    <t xml:space="preserve">Osiguranje vozila                                                                                                                 </t>
  </si>
  <si>
    <t xml:space="preserve">Osiguranje zaposlenih pri odlasku na sluzbeni put                                                                                  </t>
  </si>
  <si>
    <t xml:space="preserve">Izdaci bankarskih usluga                                                                                                          </t>
  </si>
  <si>
    <t xml:space="preserve">Usluge stampanja                                                                                                                  </t>
  </si>
  <si>
    <t xml:space="preserve">Usluge javnog informisanja i odnosa sa javnoscu                                                                                   </t>
  </si>
  <si>
    <t xml:space="preserve">Usluge reprezentacije                                                                                                           </t>
  </si>
  <si>
    <t>Usluge objavljivanja tendera i oglasa</t>
  </si>
  <si>
    <t>Usluge obrazovanja kadrova</t>
  </si>
  <si>
    <t xml:space="preserve">Usluge prevodjenja                                                                                                                </t>
  </si>
  <si>
    <t>Ostale strucne usluge</t>
  </si>
  <si>
    <t>613939</t>
  </si>
  <si>
    <t>Izdaci za rad komisija</t>
  </si>
  <si>
    <t>Izdaci za porez na dohodak za rad komisija</t>
  </si>
  <si>
    <t>Posebna naknada za zaštitu od prirodnih i dr nesreca za rad komisija</t>
  </si>
  <si>
    <t>Doprinosi za rad komisija</t>
  </si>
  <si>
    <t>613958</t>
  </si>
  <si>
    <t xml:space="preserve">Trockovi spora                                                                                                                    </t>
  </si>
  <si>
    <t xml:space="preserve">Izdaci za usluge po osnovu ugovora o djelu                                                                                      </t>
  </si>
  <si>
    <t>Izdaci za volonterski rad po osnovu ugovora o volonterskom radu</t>
  </si>
  <si>
    <t xml:space="preserve">Izdaci za poreze na dohodak po osnovu ugovora o djelu                                                                                        </t>
  </si>
  <si>
    <t>Posebna naknada na dohodak za zaštitu od prirodnih i drugih nesreca po osnovu ugovora o djelu</t>
  </si>
  <si>
    <t>613984</t>
  </si>
  <si>
    <t>Doprinosi po osnovu ugovora o djelu</t>
  </si>
  <si>
    <t>Izdaci za poreze na dohodak po osnovu ugovora o volonterskom radu</t>
  </si>
  <si>
    <t>Posebna naknada na dohodak za zaštitu od prirodnih i drugih nesreca po osnovu ugovora o volonterskom radu</t>
  </si>
  <si>
    <t>Doprinosi po osnovu ugovora o volonterskom radu</t>
  </si>
  <si>
    <t>613989</t>
  </si>
  <si>
    <t xml:space="preserve">Ostale nespomenute usluge i dadzbine                                                                                            </t>
  </si>
  <si>
    <t xml:space="preserve">Protokolarni troskovi                                                                                                              </t>
  </si>
  <si>
    <t>Usluge fizičkog obezbjeđenja objekta</t>
  </si>
  <si>
    <t>Transferi međunarodnim organizacijama- Okvirni sporazum o slivu rijeke Save</t>
  </si>
  <si>
    <t>Transferi međunarodnim organizacijama- Transportna zajednica</t>
  </si>
  <si>
    <t>Usluge popravke vodovoda i kanalizacije</t>
  </si>
  <si>
    <t xml:space="preserve">Namještaj </t>
  </si>
  <si>
    <t>Kompjuterska oprema</t>
  </si>
  <si>
    <t>Motorna vozila</t>
  </si>
  <si>
    <t>Elektronska oprema</t>
  </si>
  <si>
    <t>Ostala oprema</t>
  </si>
  <si>
    <t>Investiciono održavanje cesta i mostova</t>
  </si>
  <si>
    <t>821622</t>
  </si>
  <si>
    <t>Transferi Federaciji</t>
  </si>
  <si>
    <t>Transferi Republici Srpskoj</t>
  </si>
  <si>
    <t>Transferi Brčko Distriktu</t>
  </si>
  <si>
    <t>614112</t>
  </si>
  <si>
    <t>614113</t>
  </si>
  <si>
    <t>614118</t>
  </si>
  <si>
    <t>Održavanje mostova na granici sa Republikom Hrvatskom</t>
  </si>
  <si>
    <t>Održavanje mostova na granici sa Republikom Srbijom</t>
  </si>
  <si>
    <t>0902 400</t>
  </si>
  <si>
    <t xml:space="preserve">Budžet 2023                             </t>
  </si>
  <si>
    <t>Prestrukturisani budžet 2023</t>
  </si>
  <si>
    <t>Odobreno za period januar-decembar 2023. godine</t>
  </si>
  <si>
    <t xml:space="preserve">Ukupno raspoređeno na opšte namjene i programe posebne namjene  za period januar-decembar 2023. godine </t>
  </si>
  <si>
    <t xml:space="preserve">Budžet 2023                          </t>
  </si>
  <si>
    <t xml:space="preserve">Budžet 2023                              </t>
  </si>
  <si>
    <t>Ukupno raspoređeno na opšte namjene i programe posebne namjene za period januar- mart 2023. godine po Instrukciji MFT BiH o privremenom finansiranju institucija BiH</t>
  </si>
  <si>
    <t>Ukupno raspoređeno za period april-decembar 2023. godine</t>
  </si>
  <si>
    <t>Ukupno raspoređeno na opšte namjene za period januar- mart 2023. godine po Instrukciji MFT BiH o privremenom finansiranju institucija BiH</t>
  </si>
  <si>
    <t xml:space="preserve">Budžet 2023                               </t>
  </si>
  <si>
    <t>Ukupno raspoređeno na program posebne namjene za period januar- mart 2023. godine po Instrukciji MFT BiH o privremenom finansiranju institucija BiH</t>
  </si>
  <si>
    <t xml:space="preserve">Budžet 20223                              </t>
  </si>
  <si>
    <t>Operativni/dinamički plan (excel verziju) šaljete i  e-mailom, te molimo da isto tako u "Subject" stavite  "(Naziv institucije) dinamički plan 2023".</t>
  </si>
  <si>
    <t xml:space="preserve"> - kolonu 4 pod nazivom "Budžet 2023" popunite prema ukupno usvojenom i odobrenom budžetu za 2023. godinu</t>
  </si>
  <si>
    <t xml:space="preserve"> - kolonu 5 pod nazivom "Prestrukturisani budžet 2023" popunjavati tek nakon donesene Odluke o prestrukturisanju</t>
  </si>
  <si>
    <t>Izdaci za ostali administrativni materijal</t>
  </si>
  <si>
    <t>821514</t>
  </si>
  <si>
    <t>Softveri</t>
  </si>
  <si>
    <t>Primici od prodaje stalnih sredstava</t>
  </si>
  <si>
    <t>0000000</t>
  </si>
  <si>
    <t>0902 420</t>
  </si>
</sst>
</file>

<file path=xl/styles.xml><?xml version="1.0" encoding="utf-8"?>
<styleSheet xmlns="http://schemas.openxmlformats.org/spreadsheetml/2006/main">
  <numFmts count="35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_-;\-* #,##0_-;_-* &quot;-&quot;_-;_-@_-"/>
    <numFmt numFmtId="44" formatCode="_-* #,##0.00\ &quot;KM&quot;_-;\-* #,##0.00\ &quot;KM&quot;_-;_-* &quot;-&quot;??\ &quot;KM&quot;_-;_-@_-"/>
    <numFmt numFmtId="43" formatCode="_-* #,##0.00_-;\-* #,##0.00_-;_-* &quot;-&quot;??_-;_-@_-"/>
    <numFmt numFmtId="164" formatCode="_-* #,##0\ _K_M_-;\-* #,##0\ _K_M_-;_-* &quot;-&quot;\ _K_M_-;_-@_-"/>
    <numFmt numFmtId="165" formatCode="_-* #,##0.00\ _K_M_-;\-* #,##0.00\ _K_M_-;_-* &quot;-&quot;??\ _K_M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kn&quot;;\-#,##0\ &quot;kn&quot;"/>
    <numFmt numFmtId="175" formatCode="#,##0\ &quot;kn&quot;;[Red]\-#,##0\ &quot;kn&quot;"/>
    <numFmt numFmtId="176" formatCode="#,##0.00\ &quot;kn&quot;;\-#,##0.00\ &quot;kn&quot;"/>
    <numFmt numFmtId="177" formatCode="#,##0.00\ &quot;kn&quot;;[Red]\-#,##0.00\ &quot;kn&quot;"/>
    <numFmt numFmtId="178" formatCode="_-* #,##0\ &quot;kn&quot;_-;\-* #,##0\ &quot;kn&quot;_-;_-* &quot;-&quot;\ &quot;kn&quot;_-;_-@_-"/>
    <numFmt numFmtId="179" formatCode="_-* #,##0\ _k_n_-;\-* #,##0\ _k_n_-;_-* &quot;-&quot;\ _k_n_-;_-@_-"/>
    <numFmt numFmtId="180" formatCode="_-* #,##0.00\ &quot;kn&quot;_-;\-* #,##0.00\ &quot;kn&quot;_-;_-* &quot;-&quot;??\ &quot;kn&quot;_-;_-@_-"/>
    <numFmt numFmtId="181" formatCode="_-* #,##0.00\ _k_n_-;\-* #,##0.00\ _k_n_-;_-* &quot;-&quot;??\ _k_n_-;_-@_-"/>
    <numFmt numFmtId="182" formatCode="#,##0;[Red]#,##0"/>
    <numFmt numFmtId="183" formatCode="[$-141A]d\.\ mmmm\ yyyy"/>
    <numFmt numFmtId="184" formatCode="0;[Red]0"/>
    <numFmt numFmtId="185" formatCode="#,##0.00_ ;[Red]\-#,##0.00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141A]dddd\,\ dd\.\ mmmm\ yyyy\."/>
  </numFmts>
  <fonts count="10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0"/>
      <name val="Arial"/>
      <family val="2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Arial"/>
      <family val="2"/>
    </font>
    <font>
      <sz val="16"/>
      <name val="Arial"/>
      <family val="2"/>
    </font>
    <font>
      <u val="single"/>
      <sz val="16"/>
      <name val="Arial"/>
      <family val="2"/>
    </font>
    <font>
      <sz val="18"/>
      <name val="Times New Roman"/>
      <family val="1"/>
    </font>
    <font>
      <u val="single"/>
      <sz val="16"/>
      <name val="Times New Roman"/>
      <family val="1"/>
    </font>
    <font>
      <b/>
      <u val="single"/>
      <sz val="16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i/>
      <sz val="8"/>
      <name val="Times New Roman"/>
      <family val="1"/>
    </font>
    <font>
      <sz val="8"/>
      <name val="Times New Roman"/>
      <family val="1"/>
    </font>
    <font>
      <b/>
      <sz val="20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b/>
      <u val="single"/>
      <sz val="16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8"/>
      <color indexed="10"/>
      <name val="Times New Roman"/>
      <family val="1"/>
    </font>
    <font>
      <b/>
      <sz val="18"/>
      <color indexed="10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8"/>
      <color indexed="8"/>
      <name val="Times New Roman"/>
      <family val="1"/>
    </font>
    <font>
      <b/>
      <sz val="16"/>
      <color indexed="8"/>
      <name val="Calibri"/>
      <family val="2"/>
    </font>
    <font>
      <sz val="12"/>
      <color indexed="10"/>
      <name val="Times New Roman"/>
      <family val="1"/>
    </font>
    <font>
      <sz val="12"/>
      <color indexed="62"/>
      <name val="Times New Roman"/>
      <family val="1"/>
    </font>
    <font>
      <b/>
      <sz val="14"/>
      <color indexed="62"/>
      <name val="Times New Roman"/>
      <family val="1"/>
    </font>
    <font>
      <sz val="10"/>
      <color indexed="30"/>
      <name val="Times New Roman"/>
      <family val="1"/>
    </font>
    <font>
      <sz val="12"/>
      <color indexed="30"/>
      <name val="Times New Roman"/>
      <family val="1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b/>
      <u val="single"/>
      <sz val="16"/>
      <color theme="1"/>
      <name val="Calibri"/>
      <family val="2"/>
    </font>
    <font>
      <sz val="9"/>
      <color theme="1"/>
      <name val="Calibri"/>
      <family val="2"/>
    </font>
    <font>
      <b/>
      <sz val="10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sz val="18"/>
      <color rgb="FFFF0000"/>
      <name val="Times New Roman"/>
      <family val="1"/>
    </font>
    <font>
      <b/>
      <sz val="18"/>
      <color rgb="FFFF0000"/>
      <name val="Times New Roman"/>
      <family val="1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b/>
      <u val="single"/>
      <sz val="16"/>
      <color theme="1"/>
      <name val="Times New Roman"/>
      <family val="1"/>
    </font>
    <font>
      <sz val="18"/>
      <color theme="1"/>
      <name val="Times New Roman"/>
      <family val="1"/>
    </font>
    <font>
      <b/>
      <sz val="16"/>
      <color theme="1"/>
      <name val="Calibri"/>
      <family val="2"/>
    </font>
    <font>
      <sz val="12"/>
      <color rgb="FFFF0000"/>
      <name val="Times New Roman"/>
      <family val="1"/>
    </font>
    <font>
      <sz val="12"/>
      <color theme="4"/>
      <name val="Times New Roman"/>
      <family val="1"/>
    </font>
    <font>
      <b/>
      <sz val="14"/>
      <color theme="4"/>
      <name val="Times New Roman"/>
      <family val="1"/>
    </font>
    <font>
      <sz val="10"/>
      <color rgb="FF0070C0"/>
      <name val="Times New Roman"/>
      <family val="1"/>
    </font>
    <font>
      <sz val="12"/>
      <color rgb="FF0070C0"/>
      <name val="Times New Roman"/>
      <family val="1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996999800205231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/>
      <top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/>
    </border>
    <border>
      <left style="medium"/>
      <right>
        <color indexed="63"/>
      </right>
      <top/>
      <bottom style="thin"/>
    </border>
    <border>
      <left style="medium"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 style="medium"/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>
        <color indexed="63"/>
      </left>
      <right/>
      <top style="thin"/>
      <bottom style="medium"/>
    </border>
    <border>
      <left/>
      <right/>
      <top style="thin"/>
      <bottom/>
    </border>
    <border>
      <left>
        <color indexed="63"/>
      </left>
      <right style="thin"/>
      <top style="thin"/>
      <bottom style="thin"/>
    </border>
    <border>
      <left/>
      <right/>
      <top/>
      <bottom style="medium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/>
      <top style="medium"/>
      <bottom/>
    </border>
    <border>
      <left style="medium"/>
      <right style="medium"/>
      <top style="thin"/>
      <bottom/>
    </border>
    <border>
      <left style="thin"/>
      <right style="thin"/>
      <top style="medium"/>
      <bottom/>
    </border>
    <border>
      <left style="medium"/>
      <right>
        <color indexed="63"/>
      </right>
      <top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>
        <color indexed="63"/>
      </left>
      <right style="medium"/>
      <top/>
      <bottom/>
    </border>
    <border>
      <left/>
      <right/>
      <top style="medium"/>
      <bottom style="medium"/>
    </border>
    <border>
      <left/>
      <right style="medium"/>
      <top/>
      <bottom style="thin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0" applyNumberFormat="0" applyBorder="0" applyAlignment="0" applyProtection="0"/>
    <xf numFmtId="0" fontId="70" fillId="27" borderId="1" applyNumberFormat="0" applyAlignment="0" applyProtection="0"/>
    <xf numFmtId="0" fontId="71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30" borderId="1" applyNumberFormat="0" applyAlignment="0" applyProtection="0"/>
    <xf numFmtId="0" fontId="80" fillId="0" borderId="6" applyNumberFormat="0" applyFill="0" applyAlignment="0" applyProtection="0"/>
    <xf numFmtId="0" fontId="8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2" fillId="0" borderId="0">
      <alignment/>
      <protection/>
    </xf>
    <xf numFmtId="0" fontId="82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</cellStyleXfs>
  <cellXfs count="649">
    <xf numFmtId="0" fontId="0" fillId="0" borderId="0" xfId="0" applyFont="1" applyAlignment="1">
      <alignment/>
    </xf>
    <xf numFmtId="0" fontId="4" fillId="33" borderId="0" xfId="64" applyFont="1" applyFill="1" applyBorder="1" applyAlignment="1" applyProtection="1">
      <alignment horizontal="right"/>
      <protection locked="0"/>
    </xf>
    <xf numFmtId="0" fontId="7" fillId="0" borderId="0" xfId="64" applyFont="1" applyBorder="1" applyAlignment="1" applyProtection="1">
      <alignment/>
      <protection locked="0"/>
    </xf>
    <xf numFmtId="0" fontId="5" fillId="0" borderId="0" xfId="64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" fillId="0" borderId="0" xfId="64" applyBorder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6" fillId="0" borderId="0" xfId="64" applyFont="1" applyBorder="1" applyProtection="1">
      <alignment/>
      <protection locked="0"/>
    </xf>
    <xf numFmtId="0" fontId="10" fillId="33" borderId="0" xfId="64" applyFont="1" applyFill="1" applyProtection="1">
      <alignment/>
      <protection locked="0"/>
    </xf>
    <xf numFmtId="0" fontId="9" fillId="0" borderId="0" xfId="64" applyFont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"/>
      <protection locked="0"/>
    </xf>
    <xf numFmtId="0" fontId="9" fillId="0" borderId="0" xfId="64" applyFont="1" applyAlignment="1" applyProtection="1">
      <alignment horizontal="left" wrapText="1"/>
      <protection locked="0"/>
    </xf>
    <xf numFmtId="0" fontId="9" fillId="33" borderId="0" xfId="64" applyFont="1" applyFill="1" applyAlignment="1" applyProtection="1">
      <alignment wrapText="1"/>
      <protection locked="0"/>
    </xf>
    <xf numFmtId="0" fontId="10" fillId="34" borderId="10" xfId="64" applyFont="1" applyFill="1" applyBorder="1" applyAlignment="1" applyProtection="1">
      <alignment/>
      <protection locked="0"/>
    </xf>
    <xf numFmtId="0" fontId="10" fillId="34" borderId="11" xfId="64" applyNumberFormat="1" applyFont="1" applyFill="1" applyBorder="1" applyAlignment="1" applyProtection="1">
      <alignment horizontal="center"/>
      <protection locked="0"/>
    </xf>
    <xf numFmtId="0" fontId="10" fillId="34" borderId="12" xfId="64" applyFont="1" applyFill="1" applyBorder="1" applyAlignment="1" applyProtection="1">
      <alignment/>
      <protection locked="0"/>
    </xf>
    <xf numFmtId="0" fontId="10" fillId="34" borderId="13" xfId="64" applyNumberFormat="1" applyFont="1" applyFill="1" applyBorder="1" applyAlignment="1" applyProtection="1">
      <alignment horizontal="center"/>
      <protection locked="0"/>
    </xf>
    <xf numFmtId="0" fontId="10" fillId="34" borderId="12" xfId="64" applyFont="1" applyFill="1" applyBorder="1" applyAlignment="1" applyProtection="1">
      <alignment wrapText="1"/>
      <protection locked="0"/>
    </xf>
    <xf numFmtId="0" fontId="10" fillId="34" borderId="10" xfId="64" applyFont="1" applyFill="1" applyBorder="1" applyAlignment="1" applyProtection="1">
      <alignment wrapText="1"/>
      <protection locked="0"/>
    </xf>
    <xf numFmtId="0" fontId="8" fillId="33" borderId="0" xfId="64" applyFont="1" applyFill="1" applyBorder="1" applyAlignment="1" applyProtection="1">
      <alignment wrapText="1"/>
      <protection locked="0"/>
    </xf>
    <xf numFmtId="0" fontId="8" fillId="33" borderId="0" xfId="64" applyFont="1" applyFill="1" applyBorder="1" applyAlignment="1" applyProtection="1">
      <alignment horizontal="left" wrapText="1"/>
      <protection locked="0"/>
    </xf>
    <xf numFmtId="0" fontId="10" fillId="33" borderId="0" xfId="64" applyFont="1" applyFill="1" applyBorder="1" applyProtection="1">
      <alignment/>
      <protection locked="0"/>
    </xf>
    <xf numFmtId="0" fontId="9" fillId="33" borderId="0" xfId="64" applyFont="1" applyFill="1" applyBorder="1" applyAlignment="1" applyProtection="1">
      <alignment wrapText="1"/>
      <protection locked="0"/>
    </xf>
    <xf numFmtId="0" fontId="5" fillId="0" borderId="0" xfId="64" applyNumberFormat="1" applyFont="1" applyBorder="1" applyAlignment="1" applyProtection="1">
      <alignment horizontal="left" wrapText="1"/>
      <protection locked="0"/>
    </xf>
    <xf numFmtId="0" fontId="5" fillId="0" borderId="0" xfId="64" applyNumberFormat="1" applyFont="1" applyBorder="1" applyAlignment="1" applyProtection="1">
      <alignment horizontal="center" wrapText="1"/>
      <protection locked="0"/>
    </xf>
    <xf numFmtId="0" fontId="7" fillId="0" borderId="14" xfId="64" applyFont="1" applyBorder="1" applyAlignment="1" applyProtection="1">
      <alignment/>
      <protection locked="0"/>
    </xf>
    <xf numFmtId="0" fontId="10" fillId="34" borderId="11" xfId="64" applyNumberFormat="1" applyFont="1" applyFill="1" applyBorder="1" applyAlignment="1" applyProtection="1">
      <alignment horizontal="center"/>
      <protection locked="0"/>
    </xf>
    <xf numFmtId="0" fontId="10" fillId="0" borderId="0" xfId="64" applyFont="1" applyBorder="1" applyProtection="1">
      <alignment/>
      <protection locked="0"/>
    </xf>
    <xf numFmtId="0" fontId="8" fillId="0" borderId="0" xfId="64" applyNumberFormat="1" applyFont="1" applyBorder="1" applyAlignment="1" applyProtection="1">
      <alignment horizontal="center"/>
      <protection locked="0"/>
    </xf>
    <xf numFmtId="0" fontId="8" fillId="0" borderId="0" xfId="64" applyFont="1" applyBorder="1" applyAlignment="1" applyProtection="1">
      <alignment wrapText="1"/>
      <protection locked="0"/>
    </xf>
    <xf numFmtId="3" fontId="8" fillId="0" borderId="0" xfId="64" applyNumberFormat="1" applyFont="1" applyBorder="1" applyAlignment="1" applyProtection="1">
      <alignment horizontal="center"/>
      <protection locked="0"/>
    </xf>
    <xf numFmtId="3" fontId="8" fillId="0" borderId="0" xfId="64" applyNumberFormat="1" applyFont="1" applyBorder="1" applyAlignment="1" applyProtection="1">
      <alignment horizontal="right"/>
      <protection/>
    </xf>
    <xf numFmtId="0" fontId="8" fillId="33" borderId="0" xfId="64" applyFont="1" applyFill="1" applyBorder="1" applyAlignment="1" applyProtection="1">
      <alignment horizontal="left"/>
      <protection locked="0"/>
    </xf>
    <xf numFmtId="0" fontId="0" fillId="35" borderId="0" xfId="0" applyFill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49" fontId="8" fillId="33" borderId="0" xfId="64" applyNumberFormat="1" applyFont="1" applyFill="1" applyBorder="1" applyAlignment="1" applyProtection="1">
      <alignment horizontal="right"/>
      <protection locked="0"/>
    </xf>
    <xf numFmtId="0" fontId="10" fillId="33" borderId="0" xfId="64" applyFont="1" applyFill="1" applyBorder="1" applyAlignment="1" applyProtection="1">
      <alignment horizontal="right"/>
      <protection locked="0"/>
    </xf>
    <xf numFmtId="0" fontId="8" fillId="33" borderId="14" xfId="64" applyFont="1" applyFill="1" applyBorder="1" applyAlignment="1" applyProtection="1">
      <alignment horizontal="right"/>
      <protection locked="0"/>
    </xf>
    <xf numFmtId="0" fontId="8" fillId="33" borderId="0" xfId="64" applyFont="1" applyFill="1" applyBorder="1" applyAlignment="1" applyProtection="1">
      <alignment horizontal="right" wrapText="1"/>
      <protection locked="0"/>
    </xf>
    <xf numFmtId="49" fontId="8" fillId="33" borderId="14" xfId="64" applyNumberFormat="1" applyFont="1" applyFill="1" applyBorder="1" applyAlignment="1" applyProtection="1">
      <alignment horizontal="right"/>
      <protection locked="0"/>
    </xf>
    <xf numFmtId="0" fontId="8" fillId="34" borderId="0" xfId="64" applyFont="1" applyFill="1" applyBorder="1" applyAlignment="1" applyProtection="1">
      <alignment horizontal="left"/>
      <protection locked="0"/>
    </xf>
    <xf numFmtId="0" fontId="10" fillId="34" borderId="15" xfId="64" applyNumberFormat="1" applyFont="1" applyFill="1" applyBorder="1" applyAlignment="1" applyProtection="1">
      <alignment horizontal="center"/>
      <protection locked="0"/>
    </xf>
    <xf numFmtId="0" fontId="10" fillId="34" borderId="16" xfId="64" applyNumberFormat="1" applyFont="1" applyFill="1" applyBorder="1" applyAlignment="1" applyProtection="1">
      <alignment horizontal="center"/>
      <protection locked="0"/>
    </xf>
    <xf numFmtId="0" fontId="10" fillId="34" borderId="17" xfId="64" applyFont="1" applyFill="1" applyBorder="1" applyAlignment="1" applyProtection="1">
      <alignment horizontal="left" wrapText="1"/>
      <protection locked="0"/>
    </xf>
    <xf numFmtId="0" fontId="10" fillId="34" borderId="17" xfId="74" applyFont="1" applyFill="1" applyBorder="1" applyAlignment="1" applyProtection="1">
      <alignment/>
      <protection locked="0"/>
    </xf>
    <xf numFmtId="0" fontId="9" fillId="34" borderId="0" xfId="64" applyFont="1" applyFill="1" applyAlignment="1" applyProtection="1">
      <alignment wrapText="1"/>
      <protection locked="0"/>
    </xf>
    <xf numFmtId="3" fontId="0" fillId="0" borderId="0" xfId="0" applyNumberFormat="1" applyAlignment="1" applyProtection="1">
      <alignment/>
      <protection locked="0"/>
    </xf>
    <xf numFmtId="0" fontId="8" fillId="34" borderId="0" xfId="64" applyFont="1" applyFill="1" applyBorder="1" applyAlignment="1" applyProtection="1">
      <alignment horizontal="center" wrapText="1"/>
      <protection locked="0"/>
    </xf>
    <xf numFmtId="0" fontId="8" fillId="34" borderId="0" xfId="64" applyFont="1" applyFill="1" applyBorder="1" applyAlignment="1" applyProtection="1">
      <alignment horizontal="left" wrapText="1"/>
      <protection locked="0"/>
    </xf>
    <xf numFmtId="0" fontId="9" fillId="34" borderId="0" xfId="64" applyFont="1" applyFill="1" applyAlignment="1" applyProtection="1">
      <alignment wrapText="1"/>
      <protection locked="0"/>
    </xf>
    <xf numFmtId="0" fontId="15" fillId="0" borderId="0" xfId="64" applyFont="1" applyAlignment="1" applyProtection="1">
      <alignment horizontal="left" wrapText="1"/>
      <protection locked="0"/>
    </xf>
    <xf numFmtId="0" fontId="86" fillId="0" borderId="0" xfId="0" applyFont="1" applyAlignment="1" applyProtection="1">
      <alignment/>
      <protection locked="0"/>
    </xf>
    <xf numFmtId="0" fontId="11" fillId="33" borderId="0" xfId="64" applyFont="1" applyFill="1" applyBorder="1" applyAlignment="1" applyProtection="1">
      <alignment horizontal="left"/>
      <protection locked="0"/>
    </xf>
    <xf numFmtId="49" fontId="11" fillId="33" borderId="14" xfId="64" applyNumberFormat="1" applyFont="1" applyFill="1" applyBorder="1" applyAlignment="1" applyProtection="1">
      <alignment horizontal="right"/>
      <protection locked="0"/>
    </xf>
    <xf numFmtId="0" fontId="12" fillId="33" borderId="0" xfId="64" applyFont="1" applyFill="1" applyProtection="1">
      <alignment/>
      <protection locked="0"/>
    </xf>
    <xf numFmtId="0" fontId="11" fillId="33" borderId="0" xfId="64" applyFont="1" applyFill="1" applyBorder="1" applyAlignment="1" applyProtection="1">
      <alignment wrapText="1"/>
      <protection locked="0"/>
    </xf>
    <xf numFmtId="0" fontId="86" fillId="0" borderId="0" xfId="0" applyFont="1" applyBorder="1" applyAlignment="1" applyProtection="1">
      <alignment/>
      <protection locked="0"/>
    </xf>
    <xf numFmtId="0" fontId="12" fillId="33" borderId="0" xfId="64" applyFont="1" applyFill="1" applyBorder="1" applyAlignment="1" applyProtection="1">
      <alignment horizontal="right"/>
      <protection locked="0"/>
    </xf>
    <xf numFmtId="0" fontId="11" fillId="34" borderId="0" xfId="64" applyFont="1" applyFill="1" applyBorder="1" applyAlignment="1" applyProtection="1">
      <alignment horizontal="left"/>
      <protection locked="0"/>
    </xf>
    <xf numFmtId="0" fontId="11" fillId="33" borderId="14" xfId="64" applyFont="1" applyFill="1" applyBorder="1" applyAlignment="1" applyProtection="1">
      <alignment horizontal="right"/>
      <protection locked="0"/>
    </xf>
    <xf numFmtId="0" fontId="15" fillId="0" borderId="0" xfId="64" applyFont="1" applyAlignment="1" applyProtection="1">
      <alignment wrapText="1"/>
      <protection locked="0"/>
    </xf>
    <xf numFmtId="0" fontId="11" fillId="33" borderId="0" xfId="64" applyFont="1" applyFill="1" applyBorder="1" applyAlignment="1" applyProtection="1">
      <alignment horizontal="right" wrapText="1"/>
      <protection locked="0"/>
    </xf>
    <xf numFmtId="49" fontId="11" fillId="33" borderId="0" xfId="64" applyNumberFormat="1" applyFont="1" applyFill="1" applyBorder="1" applyAlignment="1" applyProtection="1">
      <alignment horizontal="right"/>
      <protection locked="0"/>
    </xf>
    <xf numFmtId="0" fontId="11" fillId="35" borderId="18" xfId="64" applyFont="1" applyFill="1" applyBorder="1" applyAlignment="1" applyProtection="1">
      <alignment horizontal="center"/>
      <protection locked="0"/>
    </xf>
    <xf numFmtId="3" fontId="11" fillId="0" borderId="0" xfId="64" applyNumberFormat="1" applyFont="1" applyBorder="1" applyAlignment="1" applyProtection="1">
      <alignment horizontal="right"/>
      <protection locked="0"/>
    </xf>
    <xf numFmtId="0" fontId="12" fillId="0" borderId="0" xfId="64" applyFont="1" applyBorder="1" applyAlignment="1" applyProtection="1">
      <alignment/>
      <protection locked="0"/>
    </xf>
    <xf numFmtId="0" fontId="12" fillId="0" borderId="14" xfId="64" applyFont="1" applyBorder="1" applyAlignment="1" applyProtection="1">
      <alignment/>
      <protection locked="0"/>
    </xf>
    <xf numFmtId="0" fontId="12" fillId="0" borderId="0" xfId="64" applyNumberFormat="1" applyFont="1" applyBorder="1" applyAlignment="1" applyProtection="1">
      <alignment horizontal="left" wrapText="1"/>
      <protection locked="0"/>
    </xf>
    <xf numFmtId="0" fontId="16" fillId="0" borderId="0" xfId="64" applyFont="1" applyBorder="1" applyProtection="1">
      <alignment/>
      <protection locked="0"/>
    </xf>
    <xf numFmtId="0" fontId="12" fillId="0" borderId="0" xfId="64" applyFont="1" applyBorder="1" applyProtection="1">
      <alignment/>
      <protection locked="0"/>
    </xf>
    <xf numFmtId="0" fontId="87" fillId="0" borderId="0" xfId="0" applyFont="1" applyAlignment="1" applyProtection="1">
      <alignment/>
      <protection locked="0"/>
    </xf>
    <xf numFmtId="0" fontId="13" fillId="35" borderId="19" xfId="64" applyNumberFormat="1" applyFont="1" applyFill="1" applyBorder="1" applyAlignment="1" applyProtection="1">
      <alignment horizontal="center"/>
      <protection locked="0"/>
    </xf>
    <xf numFmtId="0" fontId="13" fillId="35" borderId="20" xfId="64" applyFont="1" applyFill="1" applyBorder="1" applyAlignment="1" applyProtection="1">
      <alignment/>
      <protection locked="0"/>
    </xf>
    <xf numFmtId="0" fontId="17" fillId="0" borderId="10" xfId="64" applyFont="1" applyBorder="1" applyAlignment="1" applyProtection="1">
      <alignment horizontal="center"/>
      <protection locked="0"/>
    </xf>
    <xf numFmtId="3" fontId="17" fillId="0" borderId="21" xfId="64" applyNumberFormat="1" applyFont="1" applyFill="1" applyBorder="1" applyAlignment="1" applyProtection="1">
      <alignment horizontal="right"/>
      <protection/>
    </xf>
    <xf numFmtId="0" fontId="17" fillId="0" borderId="10" xfId="64" applyNumberFormat="1" applyFont="1" applyBorder="1" applyAlignment="1" applyProtection="1">
      <alignment horizontal="center"/>
      <protection locked="0"/>
    </xf>
    <xf numFmtId="0" fontId="17" fillId="34" borderId="22" xfId="64" applyFont="1" applyFill="1" applyBorder="1" applyAlignment="1" applyProtection="1">
      <alignment wrapText="1"/>
      <protection locked="0"/>
    </xf>
    <xf numFmtId="0" fontId="17" fillId="34" borderId="10" xfId="64" applyNumberFormat="1" applyFont="1" applyFill="1" applyBorder="1" applyAlignment="1" applyProtection="1">
      <alignment horizontal="center"/>
      <protection locked="0"/>
    </xf>
    <xf numFmtId="0" fontId="17" fillId="34" borderId="22" xfId="64" applyFont="1" applyFill="1" applyBorder="1" applyAlignment="1" applyProtection="1">
      <alignment/>
      <protection locked="0"/>
    </xf>
    <xf numFmtId="0" fontId="13" fillId="35" borderId="23" xfId="64" applyNumberFormat="1" applyFont="1" applyFill="1" applyBorder="1" applyAlignment="1" applyProtection="1">
      <alignment horizontal="center"/>
      <protection locked="0"/>
    </xf>
    <xf numFmtId="0" fontId="13" fillId="35" borderId="24" xfId="64" applyFont="1" applyFill="1" applyBorder="1" applyAlignment="1" applyProtection="1">
      <alignment wrapText="1"/>
      <protection locked="0"/>
    </xf>
    <xf numFmtId="0" fontId="13" fillId="35" borderId="25" xfId="64" applyNumberFormat="1" applyFont="1" applyFill="1" applyBorder="1" applyAlignment="1" applyProtection="1">
      <alignment horizontal="center"/>
      <protection locked="0"/>
    </xf>
    <xf numFmtId="0" fontId="17" fillId="0" borderId="26" xfId="64" applyNumberFormat="1" applyFont="1" applyBorder="1" applyAlignment="1" applyProtection="1">
      <alignment horizontal="center"/>
      <protection locked="0"/>
    </xf>
    <xf numFmtId="0" fontId="17" fillId="34" borderId="27" xfId="64" applyFont="1" applyFill="1" applyBorder="1" applyAlignment="1" applyProtection="1">
      <alignment wrapText="1"/>
      <protection locked="0"/>
    </xf>
    <xf numFmtId="0" fontId="17" fillId="0" borderId="12" xfId="64" applyNumberFormat="1" applyFont="1" applyBorder="1" applyAlignment="1" applyProtection="1">
      <alignment horizontal="center"/>
      <protection locked="0"/>
    </xf>
    <xf numFmtId="0" fontId="17" fillId="34" borderId="28" xfId="64" applyFont="1" applyFill="1" applyBorder="1" applyAlignment="1" applyProtection="1">
      <alignment/>
      <protection locked="0"/>
    </xf>
    <xf numFmtId="0" fontId="17" fillId="34" borderId="12" xfId="64" applyNumberFormat="1" applyFont="1" applyFill="1" applyBorder="1" applyAlignment="1" applyProtection="1">
      <alignment horizontal="center"/>
      <protection locked="0"/>
    </xf>
    <xf numFmtId="3" fontId="17" fillId="34" borderId="21" xfId="64" applyNumberFormat="1" applyFont="1" applyFill="1" applyBorder="1" applyAlignment="1" applyProtection="1">
      <alignment horizontal="right"/>
      <protection/>
    </xf>
    <xf numFmtId="0" fontId="17" fillId="34" borderId="28" xfId="64" applyFont="1" applyFill="1" applyBorder="1" applyAlignment="1" applyProtection="1">
      <alignment wrapText="1"/>
      <protection locked="0"/>
    </xf>
    <xf numFmtId="0" fontId="17" fillId="34" borderId="27" xfId="74" applyFont="1" applyFill="1" applyBorder="1" applyAlignment="1" applyProtection="1">
      <alignment/>
      <protection locked="0"/>
    </xf>
    <xf numFmtId="3" fontId="13" fillId="35" borderId="25" xfId="64" applyNumberFormat="1" applyFont="1" applyFill="1" applyBorder="1" applyAlignment="1" applyProtection="1">
      <alignment horizontal="center"/>
      <protection locked="0"/>
    </xf>
    <xf numFmtId="0" fontId="17" fillId="0" borderId="17" xfId="64" applyNumberFormat="1" applyFont="1" applyBorder="1" applyAlignment="1" applyProtection="1">
      <alignment horizontal="center"/>
      <protection locked="0"/>
    </xf>
    <xf numFmtId="0" fontId="17" fillId="34" borderId="27" xfId="64" applyFont="1" applyFill="1" applyBorder="1" applyAlignment="1" applyProtection="1">
      <alignment horizontal="left" wrapText="1"/>
      <protection locked="0"/>
    </xf>
    <xf numFmtId="0" fontId="13" fillId="0" borderId="0" xfId="64" applyNumberFormat="1" applyFont="1" applyBorder="1" applyAlignment="1" applyProtection="1">
      <alignment horizontal="center"/>
      <protection locked="0"/>
    </xf>
    <xf numFmtId="0" fontId="13" fillId="0" borderId="0" xfId="64" applyFont="1" applyBorder="1" applyAlignment="1" applyProtection="1">
      <alignment wrapText="1"/>
      <protection locked="0"/>
    </xf>
    <xf numFmtId="3" fontId="13" fillId="0" borderId="0" xfId="64" applyNumberFormat="1" applyFont="1" applyBorder="1" applyAlignment="1" applyProtection="1">
      <alignment horizontal="center"/>
      <protection locked="0"/>
    </xf>
    <xf numFmtId="3" fontId="13" fillId="0" borderId="0" xfId="64" applyNumberFormat="1" applyFont="1" applyBorder="1" applyAlignment="1" applyProtection="1">
      <alignment horizontal="right"/>
      <protection locked="0"/>
    </xf>
    <xf numFmtId="0" fontId="14" fillId="0" borderId="0" xfId="64" applyFont="1" applyBorder="1" applyProtection="1">
      <alignment/>
      <protection locked="0"/>
    </xf>
    <xf numFmtId="0" fontId="17" fillId="0" borderId="0" xfId="64" applyNumberFormat="1" applyFont="1" applyBorder="1" applyAlignment="1" applyProtection="1">
      <alignment horizontal="center" wrapText="1"/>
      <protection locked="0"/>
    </xf>
    <xf numFmtId="49" fontId="11" fillId="34" borderId="29" xfId="64" applyNumberFormat="1" applyFont="1" applyFill="1" applyBorder="1" applyAlignment="1" applyProtection="1">
      <alignment horizontal="right"/>
      <protection locked="0"/>
    </xf>
    <xf numFmtId="49" fontId="88" fillId="0" borderId="14" xfId="0" applyNumberFormat="1" applyFont="1" applyBorder="1" applyAlignment="1" applyProtection="1">
      <alignment horizontal="right"/>
      <protection locked="0"/>
    </xf>
    <xf numFmtId="0" fontId="12" fillId="33" borderId="0" xfId="64" applyFont="1" applyFill="1" applyBorder="1" applyAlignment="1" applyProtection="1">
      <alignment horizontal="left"/>
      <protection locked="0"/>
    </xf>
    <xf numFmtId="0" fontId="19" fillId="33" borderId="14" xfId="64" applyFont="1" applyFill="1" applyBorder="1" applyAlignment="1" applyProtection="1">
      <alignment/>
      <protection locked="0"/>
    </xf>
    <xf numFmtId="0" fontId="0" fillId="35" borderId="30" xfId="0" applyFill="1" applyBorder="1" applyAlignment="1" applyProtection="1">
      <alignment/>
      <protection locked="0"/>
    </xf>
    <xf numFmtId="0" fontId="0" fillId="35" borderId="31" xfId="0" applyFill="1" applyBorder="1" applyAlignment="1" applyProtection="1">
      <alignment/>
      <protection locked="0"/>
    </xf>
    <xf numFmtId="0" fontId="87" fillId="0" borderId="31" xfId="0" applyFont="1" applyBorder="1" applyAlignment="1" applyProtection="1">
      <alignment/>
      <protection locked="0"/>
    </xf>
    <xf numFmtId="0" fontId="87" fillId="0" borderId="32" xfId="0" applyFont="1" applyBorder="1" applyAlignment="1" applyProtection="1">
      <alignment/>
      <protection locked="0"/>
    </xf>
    <xf numFmtId="3" fontId="13" fillId="35" borderId="33" xfId="64" applyNumberFormat="1" applyFont="1" applyFill="1" applyBorder="1" applyAlignment="1" applyProtection="1">
      <alignment horizontal="center"/>
      <protection locked="0"/>
    </xf>
    <xf numFmtId="3" fontId="17" fillId="0" borderId="29" xfId="64" applyNumberFormat="1" applyFont="1" applyFill="1" applyBorder="1" applyAlignment="1" applyProtection="1">
      <alignment horizontal="right"/>
      <protection/>
    </xf>
    <xf numFmtId="0" fontId="17" fillId="34" borderId="34" xfId="64" applyNumberFormat="1" applyFont="1" applyFill="1" applyBorder="1" applyAlignment="1" applyProtection="1">
      <alignment horizontal="center"/>
      <protection locked="0"/>
    </xf>
    <xf numFmtId="0" fontId="17" fillId="34" borderId="33" xfId="74" applyNumberFormat="1" applyFont="1" applyFill="1" applyBorder="1" applyAlignment="1" applyProtection="1">
      <alignment horizontal="center"/>
      <protection locked="0"/>
    </xf>
    <xf numFmtId="0" fontId="17" fillId="34" borderId="33" xfId="64" applyNumberFormat="1" applyFont="1" applyFill="1" applyBorder="1" applyAlignment="1" applyProtection="1">
      <alignment horizontal="center"/>
      <protection locked="0"/>
    </xf>
    <xf numFmtId="49" fontId="11" fillId="34" borderId="0" xfId="64" applyNumberFormat="1" applyFont="1" applyFill="1" applyBorder="1" applyAlignment="1" applyProtection="1">
      <alignment horizontal="right"/>
      <protection locked="0"/>
    </xf>
    <xf numFmtId="0" fontId="18" fillId="33" borderId="0" xfId="64" applyFont="1" applyFill="1" applyBorder="1" applyAlignment="1" applyProtection="1">
      <alignment/>
      <protection locked="0"/>
    </xf>
    <xf numFmtId="0" fontId="3" fillId="36" borderId="35" xfId="0" applyFont="1" applyFill="1" applyBorder="1" applyAlignment="1">
      <alignment horizontal="center"/>
    </xf>
    <xf numFmtId="0" fontId="5" fillId="36" borderId="36" xfId="0" applyFont="1" applyFill="1" applyBorder="1" applyAlignment="1">
      <alignment horizontal="left" vertical="top" wrapText="1"/>
    </xf>
    <xf numFmtId="0" fontId="3" fillId="36" borderId="36" xfId="0" applyFont="1" applyFill="1" applyBorder="1" applyAlignment="1">
      <alignment horizontal="left" vertical="top" wrapText="1"/>
    </xf>
    <xf numFmtId="0" fontId="5" fillId="36" borderId="37" xfId="0" applyFont="1" applyFill="1" applyBorder="1" applyAlignment="1">
      <alignment horizontal="left" vertical="top" wrapText="1"/>
    </xf>
    <xf numFmtId="3" fontId="12" fillId="34" borderId="21" xfId="64" applyNumberFormat="1" applyFont="1" applyFill="1" applyBorder="1" applyAlignment="1" applyProtection="1">
      <alignment horizontal="right"/>
      <protection/>
    </xf>
    <xf numFmtId="3" fontId="12" fillId="34" borderId="38" xfId="64" applyNumberFormat="1" applyFont="1" applyFill="1" applyBorder="1" applyAlignment="1" applyProtection="1">
      <alignment horizontal="right"/>
      <protection/>
    </xf>
    <xf numFmtId="3" fontId="5" fillId="0" borderId="0" xfId="64" applyNumberFormat="1" applyFont="1" applyBorder="1" applyAlignment="1" applyProtection="1">
      <alignment horizontal="center" wrapText="1"/>
      <protection locked="0"/>
    </xf>
    <xf numFmtId="3" fontId="0" fillId="35" borderId="0" xfId="0" applyNumberFormat="1" applyFill="1" applyAlignment="1" applyProtection="1">
      <alignment/>
      <protection locked="0"/>
    </xf>
    <xf numFmtId="0" fontId="11" fillId="34" borderId="0" xfId="64" applyFont="1" applyFill="1" applyBorder="1" applyAlignment="1" applyProtection="1">
      <alignment horizontal="left" wrapText="1"/>
      <protection locked="0"/>
    </xf>
    <xf numFmtId="3" fontId="17" fillId="34" borderId="38" xfId="64" applyNumberFormat="1" applyFont="1" applyFill="1" applyBorder="1" applyAlignment="1" applyProtection="1">
      <alignment horizontal="right"/>
      <protection/>
    </xf>
    <xf numFmtId="0" fontId="17" fillId="34" borderId="24" xfId="64" applyFont="1" applyFill="1" applyBorder="1" applyAlignment="1" applyProtection="1">
      <alignment/>
      <protection locked="0"/>
    </xf>
    <xf numFmtId="0" fontId="17" fillId="34" borderId="25" xfId="64" applyNumberFormat="1" applyFont="1" applyFill="1" applyBorder="1" applyAlignment="1" applyProtection="1">
      <alignment horizontal="center"/>
      <protection locked="0"/>
    </xf>
    <xf numFmtId="0" fontId="17" fillId="34" borderId="39" xfId="64" applyFont="1" applyFill="1" applyBorder="1" applyAlignment="1" applyProtection="1">
      <alignment/>
      <protection locked="0"/>
    </xf>
    <xf numFmtId="0" fontId="3" fillId="35" borderId="18" xfId="64" applyFont="1" applyFill="1" applyBorder="1" applyAlignment="1" applyProtection="1">
      <alignment horizontal="center"/>
      <protection locked="0"/>
    </xf>
    <xf numFmtId="0" fontId="3" fillId="35" borderId="37" xfId="64" applyFont="1" applyFill="1" applyBorder="1" applyAlignment="1" applyProtection="1">
      <alignment horizontal="center"/>
      <protection locked="0"/>
    </xf>
    <xf numFmtId="3" fontId="3" fillId="35" borderId="33" xfId="64" applyNumberFormat="1" applyFont="1" applyFill="1" applyBorder="1" applyAlignment="1" applyProtection="1">
      <alignment horizontal="right"/>
      <protection locked="0"/>
    </xf>
    <xf numFmtId="0" fontId="17" fillId="0" borderId="10" xfId="64" applyFont="1" applyBorder="1" applyAlignment="1" applyProtection="1">
      <alignment/>
      <protection locked="0"/>
    </xf>
    <xf numFmtId="3" fontId="5" fillId="0" borderId="10" xfId="64" applyNumberFormat="1" applyFont="1" applyBorder="1" applyAlignment="1" applyProtection="1">
      <alignment horizontal="right"/>
      <protection locked="0"/>
    </xf>
    <xf numFmtId="3" fontId="0" fillId="0" borderId="0" xfId="0" applyNumberFormat="1" applyAlignment="1">
      <alignment/>
    </xf>
    <xf numFmtId="0" fontId="17" fillId="34" borderId="10" xfId="64" applyFont="1" applyFill="1" applyBorder="1" applyAlignment="1" applyProtection="1">
      <alignment wrapText="1"/>
      <protection locked="0"/>
    </xf>
    <xf numFmtId="3" fontId="5" fillId="34" borderId="10" xfId="64" applyNumberFormat="1" applyFont="1" applyFill="1" applyBorder="1" applyAlignment="1" applyProtection="1">
      <alignment horizontal="right"/>
      <protection locked="0"/>
    </xf>
    <xf numFmtId="0" fontId="17" fillId="34" borderId="10" xfId="64" applyFont="1" applyFill="1" applyBorder="1" applyAlignment="1" applyProtection="1">
      <alignment/>
      <protection locked="0"/>
    </xf>
    <xf numFmtId="3" fontId="3" fillId="35" borderId="25" xfId="64" applyNumberFormat="1" applyFont="1" applyFill="1" applyBorder="1" applyAlignment="1" applyProtection="1">
      <alignment horizontal="right"/>
      <protection locked="0"/>
    </xf>
    <xf numFmtId="3" fontId="5" fillId="34" borderId="34" xfId="64" applyNumberFormat="1" applyFont="1" applyFill="1" applyBorder="1" applyAlignment="1" applyProtection="1">
      <alignment horizontal="right"/>
      <protection locked="0"/>
    </xf>
    <xf numFmtId="3" fontId="5" fillId="34" borderId="12" xfId="64" applyNumberFormat="1" applyFont="1" applyFill="1" applyBorder="1" applyAlignment="1" applyProtection="1">
      <alignment horizontal="right"/>
      <protection locked="0"/>
    </xf>
    <xf numFmtId="0" fontId="13" fillId="35" borderId="37" xfId="64" applyNumberFormat="1" applyFont="1" applyFill="1" applyBorder="1" applyAlignment="1" applyProtection="1">
      <alignment horizontal="center"/>
      <protection locked="0"/>
    </xf>
    <xf numFmtId="0" fontId="13" fillId="35" borderId="18" xfId="64" applyFont="1" applyFill="1" applyBorder="1" applyAlignment="1" applyProtection="1">
      <alignment wrapText="1"/>
      <protection locked="0"/>
    </xf>
    <xf numFmtId="0" fontId="13" fillId="35" borderId="40" xfId="64" applyNumberFormat="1" applyFont="1" applyFill="1" applyBorder="1" applyAlignment="1" applyProtection="1">
      <alignment horizontal="center"/>
      <protection locked="0"/>
    </xf>
    <xf numFmtId="3" fontId="3" fillId="35" borderId="40" xfId="64" applyNumberFormat="1" applyFont="1" applyFill="1" applyBorder="1" applyAlignment="1" applyProtection="1">
      <alignment horizontal="right"/>
      <protection locked="0"/>
    </xf>
    <xf numFmtId="0" fontId="13" fillId="35" borderId="25" xfId="64" applyFont="1" applyFill="1" applyBorder="1" applyAlignment="1" applyProtection="1">
      <alignment wrapText="1"/>
      <protection locked="0"/>
    </xf>
    <xf numFmtId="0" fontId="13" fillId="33" borderId="26" xfId="75" applyNumberFormat="1" applyFont="1" applyFill="1" applyBorder="1" applyAlignment="1" applyProtection="1">
      <alignment horizontal="center"/>
      <protection locked="0"/>
    </xf>
    <xf numFmtId="0" fontId="17" fillId="34" borderId="17" xfId="75" applyFont="1" applyFill="1" applyBorder="1" applyAlignment="1" applyProtection="1">
      <alignment/>
      <protection locked="0"/>
    </xf>
    <xf numFmtId="0" fontId="17" fillId="34" borderId="33" xfId="75" applyNumberFormat="1" applyFont="1" applyFill="1" applyBorder="1" applyAlignment="1" applyProtection="1">
      <alignment horizontal="center"/>
      <protection locked="0"/>
    </xf>
    <xf numFmtId="3" fontId="5" fillId="34" borderId="33" xfId="75" applyNumberFormat="1" applyFont="1" applyFill="1" applyBorder="1" applyAlignment="1" applyProtection="1">
      <alignment horizontal="right"/>
      <protection locked="0"/>
    </xf>
    <xf numFmtId="0" fontId="17" fillId="34" borderId="17" xfId="64" applyFont="1" applyFill="1" applyBorder="1" applyAlignment="1" applyProtection="1">
      <alignment horizontal="left" wrapText="1"/>
      <protection locked="0"/>
    </xf>
    <xf numFmtId="3" fontId="5" fillId="34" borderId="33" xfId="64" applyNumberFormat="1" applyFont="1" applyFill="1" applyBorder="1" applyAlignment="1" applyProtection="1">
      <alignment horizontal="right"/>
      <protection locked="0"/>
    </xf>
    <xf numFmtId="0" fontId="17" fillId="34" borderId="12" xfId="64" applyFont="1" applyFill="1" applyBorder="1" applyAlignment="1" applyProtection="1">
      <alignment wrapText="1"/>
      <protection locked="0"/>
    </xf>
    <xf numFmtId="49" fontId="4" fillId="34" borderId="37" xfId="64" applyNumberFormat="1" applyFont="1" applyFill="1" applyBorder="1" applyAlignment="1" applyProtection="1">
      <alignment horizontal="center" vertical="center" wrapText="1" shrinkToFit="1"/>
      <protection locked="0"/>
    </xf>
    <xf numFmtId="49" fontId="4" fillId="34" borderId="37" xfId="64" applyNumberFormat="1" applyFont="1" applyFill="1" applyBorder="1" applyAlignment="1" applyProtection="1">
      <alignment horizontal="center" vertical="center" wrapText="1"/>
      <protection locked="0"/>
    </xf>
    <xf numFmtId="0" fontId="4" fillId="34" borderId="41" xfId="64" applyFont="1" applyFill="1" applyBorder="1" applyAlignment="1" applyProtection="1">
      <alignment horizontal="center"/>
      <protection locked="0"/>
    </xf>
    <xf numFmtId="0" fontId="4" fillId="34" borderId="42" xfId="64" applyFont="1" applyFill="1" applyBorder="1" applyAlignment="1" applyProtection="1">
      <alignment horizontal="center"/>
      <protection locked="0"/>
    </xf>
    <xf numFmtId="0" fontId="8" fillId="34" borderId="33" xfId="64" applyNumberFormat="1" applyFont="1" applyFill="1" applyBorder="1" applyAlignment="1" applyProtection="1">
      <alignment horizontal="center"/>
      <protection locked="0"/>
    </xf>
    <xf numFmtId="0" fontId="8" fillId="34" borderId="33" xfId="64" applyFont="1" applyFill="1" applyBorder="1" applyAlignment="1" applyProtection="1">
      <alignment/>
      <protection locked="0"/>
    </xf>
    <xf numFmtId="0" fontId="8" fillId="34" borderId="43" xfId="64" applyNumberFormat="1" applyFont="1" applyFill="1" applyBorder="1" applyAlignment="1" applyProtection="1">
      <alignment horizontal="center"/>
      <protection locked="0"/>
    </xf>
    <xf numFmtId="0" fontId="10" fillId="34" borderId="10" xfId="64" applyFont="1" applyFill="1" applyBorder="1" applyAlignment="1" applyProtection="1">
      <alignment horizontal="center"/>
      <protection locked="0"/>
    </xf>
    <xf numFmtId="0" fontId="10" fillId="34" borderId="11" xfId="64" applyFont="1" applyFill="1" applyBorder="1" applyAlignment="1" applyProtection="1">
      <alignment horizontal="center"/>
      <protection locked="0"/>
    </xf>
    <xf numFmtId="0" fontId="10" fillId="34" borderId="10" xfId="64" applyNumberFormat="1" applyFont="1" applyFill="1" applyBorder="1" applyAlignment="1" applyProtection="1">
      <alignment horizontal="center"/>
      <protection locked="0"/>
    </xf>
    <xf numFmtId="0" fontId="8" fillId="34" borderId="23" xfId="64" applyNumberFormat="1" applyFont="1" applyFill="1" applyBorder="1" applyAlignment="1" applyProtection="1">
      <alignment horizontal="center"/>
      <protection locked="0"/>
    </xf>
    <xf numFmtId="0" fontId="8" fillId="34" borderId="25" xfId="64" applyFont="1" applyFill="1" applyBorder="1" applyAlignment="1" applyProtection="1">
      <alignment wrapText="1"/>
      <protection locked="0"/>
    </xf>
    <xf numFmtId="0" fontId="8" fillId="34" borderId="44" xfId="64" applyNumberFormat="1" applyFont="1" applyFill="1" applyBorder="1" applyAlignment="1" applyProtection="1">
      <alignment horizontal="center"/>
      <protection locked="0"/>
    </xf>
    <xf numFmtId="0" fontId="10" fillId="34" borderId="26" xfId="64" applyNumberFormat="1" applyFont="1" applyFill="1" applyBorder="1" applyAlignment="1" applyProtection="1">
      <alignment horizontal="center"/>
      <protection locked="0"/>
    </xf>
    <xf numFmtId="0" fontId="10" fillId="34" borderId="12" xfId="64" applyNumberFormat="1" applyFont="1" applyFill="1" applyBorder="1" applyAlignment="1" applyProtection="1">
      <alignment horizontal="center"/>
      <protection locked="0"/>
    </xf>
    <xf numFmtId="0" fontId="10" fillId="34" borderId="17" xfId="64" applyNumberFormat="1" applyFont="1" applyFill="1" applyBorder="1" applyAlignment="1" applyProtection="1">
      <alignment horizontal="center"/>
      <protection locked="0"/>
    </xf>
    <xf numFmtId="3" fontId="8" fillId="34" borderId="44" xfId="64" applyNumberFormat="1" applyFont="1" applyFill="1" applyBorder="1" applyAlignment="1" applyProtection="1">
      <alignment horizontal="center"/>
      <protection locked="0"/>
    </xf>
    <xf numFmtId="3" fontId="11" fillId="34" borderId="45" xfId="64" applyNumberFormat="1" applyFont="1" applyFill="1" applyBorder="1" applyAlignment="1" applyProtection="1">
      <alignment horizontal="right"/>
      <protection/>
    </xf>
    <xf numFmtId="3" fontId="11" fillId="34" borderId="21" xfId="64" applyNumberFormat="1" applyFont="1" applyFill="1" applyBorder="1" applyAlignment="1" applyProtection="1">
      <alignment horizontal="right"/>
      <protection/>
    </xf>
    <xf numFmtId="3" fontId="11" fillId="34" borderId="38" xfId="64" applyNumberFormat="1" applyFont="1" applyFill="1" applyBorder="1" applyAlignment="1" applyProtection="1">
      <alignment horizontal="right"/>
      <protection/>
    </xf>
    <xf numFmtId="3" fontId="11" fillId="34" borderId="46" xfId="64" applyNumberFormat="1" applyFont="1" applyFill="1" applyBorder="1" applyAlignment="1" applyProtection="1">
      <alignment horizontal="right"/>
      <protection/>
    </xf>
    <xf numFmtId="3" fontId="11" fillId="34" borderId="47" xfId="64" applyNumberFormat="1" applyFont="1" applyFill="1" applyBorder="1" applyAlignment="1" applyProtection="1">
      <alignment horizontal="right"/>
      <protection/>
    </xf>
    <xf numFmtId="49" fontId="11" fillId="34" borderId="37" xfId="64" applyNumberFormat="1" applyFont="1" applyFill="1" applyBorder="1" applyAlignment="1" applyProtection="1">
      <alignment horizontal="center" vertical="center" wrapText="1" shrinkToFit="1"/>
      <protection locked="0"/>
    </xf>
    <xf numFmtId="49" fontId="11" fillId="34" borderId="37" xfId="64" applyNumberFormat="1" applyFont="1" applyFill="1" applyBorder="1" applyAlignment="1" applyProtection="1">
      <alignment horizontal="center" vertical="center" wrapText="1"/>
      <protection locked="0"/>
    </xf>
    <xf numFmtId="0" fontId="11" fillId="34" borderId="18" xfId="64" applyFont="1" applyFill="1" applyBorder="1" applyAlignment="1" applyProtection="1">
      <alignment horizontal="center"/>
      <protection locked="0"/>
    </xf>
    <xf numFmtId="0" fontId="11" fillId="34" borderId="37" xfId="64" applyFont="1" applyFill="1" applyBorder="1" applyAlignment="1" applyProtection="1">
      <alignment horizontal="center"/>
      <protection locked="0"/>
    </xf>
    <xf numFmtId="0" fontId="13" fillId="34" borderId="19" xfId="64" applyNumberFormat="1" applyFont="1" applyFill="1" applyBorder="1" applyAlignment="1" applyProtection="1">
      <alignment horizontal="center"/>
      <protection locked="0"/>
    </xf>
    <xf numFmtId="0" fontId="13" fillId="34" borderId="20" xfId="64" applyFont="1" applyFill="1" applyBorder="1" applyAlignment="1" applyProtection="1">
      <alignment/>
      <protection locked="0"/>
    </xf>
    <xf numFmtId="3" fontId="13" fillId="34" borderId="33" xfId="64" applyNumberFormat="1" applyFont="1" applyFill="1" applyBorder="1" applyAlignment="1" applyProtection="1">
      <alignment horizontal="center"/>
      <protection locked="0"/>
    </xf>
    <xf numFmtId="0" fontId="17" fillId="34" borderId="10" xfId="64" applyFont="1" applyFill="1" applyBorder="1" applyAlignment="1" applyProtection="1">
      <alignment horizontal="center"/>
      <protection locked="0"/>
    </xf>
    <xf numFmtId="3" fontId="12" fillId="34" borderId="21" xfId="64" applyNumberFormat="1" applyFont="1" applyFill="1" applyBorder="1" applyAlignment="1" applyProtection="1">
      <alignment horizontal="right"/>
      <protection locked="0"/>
    </xf>
    <xf numFmtId="3" fontId="12" fillId="34" borderId="38" xfId="64" applyNumberFormat="1" applyFont="1" applyFill="1" applyBorder="1" applyAlignment="1" applyProtection="1">
      <alignment horizontal="right"/>
      <protection locked="0"/>
    </xf>
    <xf numFmtId="0" fontId="13" fillId="34" borderId="23" xfId="64" applyNumberFormat="1" applyFont="1" applyFill="1" applyBorder="1" applyAlignment="1" applyProtection="1">
      <alignment horizontal="center"/>
      <protection locked="0"/>
    </xf>
    <xf numFmtId="0" fontId="13" fillId="34" borderId="24" xfId="64" applyFont="1" applyFill="1" applyBorder="1" applyAlignment="1" applyProtection="1">
      <alignment wrapText="1"/>
      <protection locked="0"/>
    </xf>
    <xf numFmtId="0" fontId="13" fillId="34" borderId="25" xfId="64" applyNumberFormat="1" applyFont="1" applyFill="1" applyBorder="1" applyAlignment="1" applyProtection="1">
      <alignment horizontal="center"/>
      <protection locked="0"/>
    </xf>
    <xf numFmtId="0" fontId="17" fillId="34" borderId="26" xfId="64" applyNumberFormat="1" applyFont="1" applyFill="1" applyBorder="1" applyAlignment="1" applyProtection="1">
      <alignment horizontal="center"/>
      <protection locked="0"/>
    </xf>
    <xf numFmtId="3" fontId="12" fillId="34" borderId="31" xfId="64" applyNumberFormat="1" applyFont="1" applyFill="1" applyBorder="1" applyAlignment="1" applyProtection="1">
      <alignment horizontal="right"/>
      <protection locked="0"/>
    </xf>
    <xf numFmtId="3" fontId="12" fillId="34" borderId="48" xfId="64" applyNumberFormat="1" applyFont="1" applyFill="1" applyBorder="1" applyAlignment="1" applyProtection="1">
      <alignment horizontal="right"/>
      <protection locked="0"/>
    </xf>
    <xf numFmtId="3" fontId="12" fillId="34" borderId="30" xfId="64" applyNumberFormat="1" applyFont="1" applyFill="1" applyBorder="1" applyAlignment="1" applyProtection="1">
      <alignment horizontal="right"/>
      <protection locked="0"/>
    </xf>
    <xf numFmtId="3" fontId="12" fillId="34" borderId="49" xfId="64" applyNumberFormat="1" applyFont="1" applyFill="1" applyBorder="1" applyAlignment="1" applyProtection="1">
      <alignment horizontal="right"/>
      <protection locked="0"/>
    </xf>
    <xf numFmtId="3" fontId="12" fillId="34" borderId="46" xfId="64" applyNumberFormat="1" applyFont="1" applyFill="1" applyBorder="1" applyAlignment="1" applyProtection="1">
      <alignment horizontal="right"/>
      <protection locked="0"/>
    </xf>
    <xf numFmtId="3" fontId="12" fillId="34" borderId="47" xfId="64" applyNumberFormat="1" applyFont="1" applyFill="1" applyBorder="1" applyAlignment="1" applyProtection="1">
      <alignment horizontal="right"/>
      <protection locked="0"/>
    </xf>
    <xf numFmtId="3" fontId="12" fillId="34" borderId="11" xfId="64" applyNumberFormat="1" applyFont="1" applyFill="1" applyBorder="1" applyAlignment="1" applyProtection="1">
      <alignment horizontal="right"/>
      <protection locked="0"/>
    </xf>
    <xf numFmtId="3" fontId="17" fillId="34" borderId="29" xfId="64" applyNumberFormat="1" applyFont="1" applyFill="1" applyBorder="1" applyAlignment="1" applyProtection="1">
      <alignment horizontal="right"/>
      <protection/>
    </xf>
    <xf numFmtId="0" fontId="13" fillId="34" borderId="26" xfId="74" applyNumberFormat="1" applyFont="1" applyFill="1" applyBorder="1" applyAlignment="1" applyProtection="1">
      <alignment horizontal="center"/>
      <protection locked="0"/>
    </xf>
    <xf numFmtId="3" fontId="11" fillId="34" borderId="31" xfId="64" applyNumberFormat="1" applyFont="1" applyFill="1" applyBorder="1" applyAlignment="1" applyProtection="1">
      <alignment horizontal="right"/>
      <protection locked="0"/>
    </xf>
    <xf numFmtId="3" fontId="11" fillId="34" borderId="48" xfId="64" applyNumberFormat="1" applyFont="1" applyFill="1" applyBorder="1" applyAlignment="1" applyProtection="1">
      <alignment horizontal="right"/>
      <protection locked="0"/>
    </xf>
    <xf numFmtId="3" fontId="13" fillId="34" borderId="25" xfId="64" applyNumberFormat="1" applyFont="1" applyFill="1" applyBorder="1" applyAlignment="1" applyProtection="1">
      <alignment horizontal="center"/>
      <protection locked="0"/>
    </xf>
    <xf numFmtId="0" fontId="17" fillId="34" borderId="17" xfId="64" applyNumberFormat="1" applyFont="1" applyFill="1" applyBorder="1" applyAlignment="1" applyProtection="1">
      <alignment horizontal="center"/>
      <protection locked="0"/>
    </xf>
    <xf numFmtId="3" fontId="12" fillId="34" borderId="32" xfId="64" applyNumberFormat="1" applyFont="1" applyFill="1" applyBorder="1" applyAlignment="1" applyProtection="1">
      <alignment horizontal="right"/>
      <protection locked="0"/>
    </xf>
    <xf numFmtId="3" fontId="12" fillId="34" borderId="50" xfId="64" applyNumberFormat="1" applyFont="1" applyFill="1" applyBorder="1" applyAlignment="1" applyProtection="1">
      <alignment horizontal="right"/>
      <protection locked="0"/>
    </xf>
    <xf numFmtId="0" fontId="11" fillId="34" borderId="0" xfId="64" applyFont="1" applyFill="1" applyBorder="1" applyAlignment="1" applyProtection="1">
      <alignment horizontal="left" wrapText="1"/>
      <protection locked="0"/>
    </xf>
    <xf numFmtId="0" fontId="17" fillId="0" borderId="14" xfId="64" applyNumberFormat="1" applyFont="1" applyBorder="1" applyAlignment="1" applyProtection="1">
      <alignment horizontal="center" wrapText="1"/>
      <protection locked="0"/>
    </xf>
    <xf numFmtId="0" fontId="11" fillId="34" borderId="36" xfId="64" applyFont="1" applyFill="1" applyBorder="1" applyAlignment="1" applyProtection="1">
      <alignment horizontal="center"/>
      <protection locked="0"/>
    </xf>
    <xf numFmtId="3" fontId="11" fillId="34" borderId="29" xfId="64" applyNumberFormat="1" applyFont="1" applyFill="1" applyBorder="1" applyAlignment="1" applyProtection="1">
      <alignment horizontal="right"/>
      <protection/>
    </xf>
    <xf numFmtId="3" fontId="12" fillId="34" borderId="29" xfId="64" applyNumberFormat="1" applyFont="1" applyFill="1" applyBorder="1" applyAlignment="1" applyProtection="1">
      <alignment horizontal="right"/>
      <protection locked="0"/>
    </xf>
    <xf numFmtId="3" fontId="11" fillId="34" borderId="51" xfId="64" applyNumberFormat="1" applyFont="1" applyFill="1" applyBorder="1" applyAlignment="1" applyProtection="1">
      <alignment horizontal="right"/>
      <protection/>
    </xf>
    <xf numFmtId="3" fontId="12" fillId="34" borderId="0" xfId="64" applyNumberFormat="1" applyFont="1" applyFill="1" applyBorder="1" applyAlignment="1" applyProtection="1">
      <alignment horizontal="right"/>
      <protection locked="0"/>
    </xf>
    <xf numFmtId="3" fontId="12" fillId="34" borderId="52" xfId="64" applyNumberFormat="1" applyFont="1" applyFill="1" applyBorder="1" applyAlignment="1" applyProtection="1">
      <alignment horizontal="right"/>
      <protection locked="0"/>
    </xf>
    <xf numFmtId="3" fontId="12" fillId="34" borderId="51" xfId="64" applyNumberFormat="1" applyFont="1" applyFill="1" applyBorder="1" applyAlignment="1" applyProtection="1">
      <alignment horizontal="right"/>
      <protection locked="0"/>
    </xf>
    <xf numFmtId="3" fontId="12" fillId="34" borderId="53" xfId="64" applyNumberFormat="1" applyFont="1" applyFill="1" applyBorder="1" applyAlignment="1" applyProtection="1">
      <alignment horizontal="right"/>
      <protection locked="0"/>
    </xf>
    <xf numFmtId="3" fontId="12" fillId="34" borderId="29" xfId="64" applyNumberFormat="1" applyFont="1" applyFill="1" applyBorder="1" applyAlignment="1" applyProtection="1">
      <alignment horizontal="right"/>
      <protection/>
    </xf>
    <xf numFmtId="3" fontId="11" fillId="34" borderId="0" xfId="64" applyNumberFormat="1" applyFont="1" applyFill="1" applyBorder="1" applyAlignment="1" applyProtection="1">
      <alignment horizontal="right"/>
      <protection locked="0"/>
    </xf>
    <xf numFmtId="3" fontId="12" fillId="34" borderId="14" xfId="64" applyNumberFormat="1" applyFont="1" applyFill="1" applyBorder="1" applyAlignment="1" applyProtection="1">
      <alignment horizontal="right"/>
      <protection locked="0"/>
    </xf>
    <xf numFmtId="0" fontId="8" fillId="0" borderId="19" xfId="64" applyNumberFormat="1" applyFont="1" applyFill="1" applyBorder="1" applyAlignment="1" applyProtection="1">
      <alignment horizontal="center"/>
      <protection locked="0"/>
    </xf>
    <xf numFmtId="0" fontId="8" fillId="0" borderId="33" xfId="64" applyFont="1" applyFill="1" applyBorder="1" applyAlignment="1" applyProtection="1">
      <alignment/>
      <protection locked="0"/>
    </xf>
    <xf numFmtId="3" fontId="8" fillId="0" borderId="11" xfId="64" applyNumberFormat="1" applyFont="1" applyFill="1" applyBorder="1" applyAlignment="1" applyProtection="1">
      <alignment horizontal="center"/>
      <protection locked="0"/>
    </xf>
    <xf numFmtId="185" fontId="3" fillId="0" borderId="21" xfId="64" applyNumberFormat="1" applyFont="1" applyFill="1" applyBorder="1" applyAlignment="1" applyProtection="1">
      <alignment horizontal="right"/>
      <protection/>
    </xf>
    <xf numFmtId="185" fontId="3" fillId="0" borderId="38" xfId="64" applyNumberFormat="1" applyFont="1" applyFill="1" applyBorder="1" applyAlignment="1" applyProtection="1">
      <alignment horizontal="right"/>
      <protection/>
    </xf>
    <xf numFmtId="0" fontId="10" fillId="0" borderId="10" xfId="64" applyFont="1" applyFill="1" applyBorder="1" applyAlignment="1" applyProtection="1">
      <alignment horizontal="center"/>
      <protection locked="0"/>
    </xf>
    <xf numFmtId="0" fontId="10" fillId="0" borderId="11" xfId="64" applyFont="1" applyFill="1" applyBorder="1" applyAlignment="1" applyProtection="1">
      <alignment horizontal="center"/>
      <protection locked="0"/>
    </xf>
    <xf numFmtId="185" fontId="5" fillId="0" borderId="21" xfId="64" applyNumberFormat="1" applyFont="1" applyFill="1" applyBorder="1" applyAlignment="1" applyProtection="1">
      <alignment horizontal="right"/>
      <protection/>
    </xf>
    <xf numFmtId="185" fontId="5" fillId="0" borderId="21" xfId="64" applyNumberFormat="1" applyFont="1" applyFill="1" applyBorder="1" applyAlignment="1" applyProtection="1">
      <alignment horizontal="right"/>
      <protection locked="0"/>
    </xf>
    <xf numFmtId="185" fontId="5" fillId="0" borderId="38" xfId="64" applyNumberFormat="1" applyFont="1" applyFill="1" applyBorder="1" applyAlignment="1" applyProtection="1">
      <alignment horizontal="right"/>
      <protection locked="0"/>
    </xf>
    <xf numFmtId="0" fontId="10" fillId="0" borderId="10" xfId="64" applyNumberFormat="1" applyFont="1" applyFill="1" applyBorder="1" applyAlignment="1" applyProtection="1">
      <alignment horizontal="center"/>
      <protection locked="0"/>
    </xf>
    <xf numFmtId="0" fontId="10" fillId="0" borderId="11" xfId="64" applyNumberFormat="1" applyFont="1" applyFill="1" applyBorder="1" applyAlignment="1" applyProtection="1">
      <alignment horizontal="center"/>
      <protection locked="0"/>
    </xf>
    <xf numFmtId="0" fontId="8" fillId="0" borderId="23" xfId="64" applyNumberFormat="1" applyFont="1" applyFill="1" applyBorder="1" applyAlignment="1" applyProtection="1">
      <alignment horizontal="center"/>
      <protection locked="0"/>
    </xf>
    <xf numFmtId="0" fontId="8" fillId="0" borderId="44" xfId="64" applyNumberFormat="1" applyFont="1" applyFill="1" applyBorder="1" applyAlignment="1" applyProtection="1">
      <alignment horizontal="center"/>
      <protection locked="0"/>
    </xf>
    <xf numFmtId="185" fontId="3" fillId="0" borderId="46" xfId="64" applyNumberFormat="1" applyFont="1" applyFill="1" applyBorder="1" applyAlignment="1" applyProtection="1">
      <alignment horizontal="right"/>
      <protection/>
    </xf>
    <xf numFmtId="185" fontId="3" fillId="0" borderId="47" xfId="64" applyNumberFormat="1" applyFont="1" applyFill="1" applyBorder="1" applyAlignment="1" applyProtection="1">
      <alignment horizontal="right"/>
      <protection/>
    </xf>
    <xf numFmtId="0" fontId="10" fillId="0" borderId="26" xfId="64" applyNumberFormat="1" applyFont="1" applyFill="1" applyBorder="1" applyAlignment="1" applyProtection="1">
      <alignment horizontal="center"/>
      <protection locked="0"/>
    </xf>
    <xf numFmtId="0" fontId="10" fillId="0" borderId="15" xfId="64" applyNumberFormat="1" applyFont="1" applyFill="1" applyBorder="1" applyAlignment="1" applyProtection="1">
      <alignment horizontal="center"/>
      <protection locked="0"/>
    </xf>
    <xf numFmtId="185" fontId="5" fillId="0" borderId="32" xfId="64" applyNumberFormat="1" applyFont="1" applyFill="1" applyBorder="1" applyAlignment="1" applyProtection="1">
      <alignment horizontal="right"/>
      <protection/>
    </xf>
    <xf numFmtId="185" fontId="5" fillId="0" borderId="31" xfId="64" applyNumberFormat="1" applyFont="1" applyFill="1" applyBorder="1" applyAlignment="1" applyProtection="1">
      <alignment horizontal="right"/>
      <protection/>
    </xf>
    <xf numFmtId="185" fontId="5" fillId="0" borderId="48" xfId="64" applyNumberFormat="1" applyFont="1" applyFill="1" applyBorder="1" applyAlignment="1" applyProtection="1">
      <alignment horizontal="right"/>
      <protection/>
    </xf>
    <xf numFmtId="0" fontId="10" fillId="0" borderId="12" xfId="64" applyNumberFormat="1" applyFont="1" applyFill="1" applyBorder="1" applyAlignment="1" applyProtection="1">
      <alignment horizontal="center"/>
      <protection locked="0"/>
    </xf>
    <xf numFmtId="0" fontId="10" fillId="0" borderId="13" xfId="64" applyNumberFormat="1" applyFont="1" applyFill="1" applyBorder="1" applyAlignment="1" applyProtection="1">
      <alignment horizontal="center"/>
      <protection locked="0"/>
    </xf>
    <xf numFmtId="185" fontId="5" fillId="0" borderId="30" xfId="64" applyNumberFormat="1" applyFont="1" applyFill="1" applyBorder="1" applyAlignment="1" applyProtection="1">
      <alignment horizontal="right"/>
      <protection locked="0"/>
    </xf>
    <xf numFmtId="185" fontId="5" fillId="0" borderId="49" xfId="64" applyNumberFormat="1" applyFont="1" applyFill="1" applyBorder="1" applyAlignment="1" applyProtection="1">
      <alignment horizontal="right"/>
      <protection locked="0"/>
    </xf>
    <xf numFmtId="185" fontId="5" fillId="0" borderId="38" xfId="64" applyNumberFormat="1" applyFont="1" applyFill="1" applyBorder="1" applyAlignment="1" applyProtection="1">
      <alignment horizontal="right"/>
      <protection/>
    </xf>
    <xf numFmtId="0" fontId="10" fillId="0" borderId="11" xfId="64" applyNumberFormat="1" applyFont="1" applyFill="1" applyBorder="1" applyAlignment="1" applyProtection="1">
      <alignment horizontal="center"/>
      <protection locked="0"/>
    </xf>
    <xf numFmtId="185" fontId="5" fillId="0" borderId="11" xfId="64" applyNumberFormat="1" applyFont="1" applyFill="1" applyBorder="1" applyAlignment="1" applyProtection="1">
      <alignment horizontal="right"/>
      <protection/>
    </xf>
    <xf numFmtId="185" fontId="5" fillId="0" borderId="11" xfId="64" applyNumberFormat="1" applyFont="1" applyFill="1" applyBorder="1" applyAlignment="1" applyProtection="1">
      <alignment horizontal="right"/>
      <protection locked="0"/>
    </xf>
    <xf numFmtId="185" fontId="5" fillId="0" borderId="49" xfId="64" applyNumberFormat="1" applyFont="1" applyFill="1" applyBorder="1" applyAlignment="1" applyProtection="1">
      <alignment horizontal="right"/>
      <protection/>
    </xf>
    <xf numFmtId="185" fontId="5" fillId="0" borderId="30" xfId="64" applyNumberFormat="1" applyFont="1" applyFill="1" applyBorder="1" applyAlignment="1" applyProtection="1">
      <alignment horizontal="right"/>
      <protection/>
    </xf>
    <xf numFmtId="0" fontId="8" fillId="0" borderId="26" xfId="75" applyNumberFormat="1" applyFont="1" applyFill="1" applyBorder="1" applyAlignment="1" applyProtection="1">
      <alignment horizontal="center"/>
      <protection locked="0"/>
    </xf>
    <xf numFmtId="0" fontId="10" fillId="0" borderId="16" xfId="75" applyNumberFormat="1" applyFont="1" applyFill="1" applyBorder="1" applyAlignment="1" applyProtection="1">
      <alignment horizontal="center"/>
      <protection locked="0"/>
    </xf>
    <xf numFmtId="185" fontId="3" fillId="0" borderId="31" xfId="64" applyNumberFormat="1" applyFont="1" applyFill="1" applyBorder="1" applyAlignment="1" applyProtection="1">
      <alignment horizontal="right"/>
      <protection locked="0"/>
    </xf>
    <xf numFmtId="185" fontId="3" fillId="0" borderId="48" xfId="64" applyNumberFormat="1" applyFont="1" applyFill="1" applyBorder="1" applyAlignment="1" applyProtection="1">
      <alignment horizontal="right"/>
      <protection locked="0"/>
    </xf>
    <xf numFmtId="3" fontId="8" fillId="0" borderId="44" xfId="64" applyNumberFormat="1" applyFont="1" applyFill="1" applyBorder="1" applyAlignment="1" applyProtection="1">
      <alignment horizontal="center"/>
      <protection locked="0"/>
    </xf>
    <xf numFmtId="0" fontId="10" fillId="0" borderId="17" xfId="64" applyNumberFormat="1" applyFont="1" applyFill="1" applyBorder="1" applyAlignment="1" applyProtection="1">
      <alignment horizontal="center"/>
      <protection locked="0"/>
    </xf>
    <xf numFmtId="0" fontId="10" fillId="0" borderId="16" xfId="64" applyNumberFormat="1" applyFont="1" applyFill="1" applyBorder="1" applyAlignment="1" applyProtection="1">
      <alignment horizontal="center"/>
      <protection locked="0"/>
    </xf>
    <xf numFmtId="185" fontId="5" fillId="0" borderId="32" xfId="64" applyNumberFormat="1" applyFont="1" applyFill="1" applyBorder="1" applyAlignment="1" applyProtection="1">
      <alignment horizontal="right"/>
      <protection locked="0"/>
    </xf>
    <xf numFmtId="185" fontId="5" fillId="0" borderId="50" xfId="64" applyNumberFormat="1" applyFont="1" applyFill="1" applyBorder="1" applyAlignment="1" applyProtection="1">
      <alignment horizontal="right"/>
      <protection locked="0"/>
    </xf>
    <xf numFmtId="0" fontId="0" fillId="0" borderId="11" xfId="0" applyFill="1" applyBorder="1" applyAlignment="1" applyProtection="1">
      <alignment/>
      <protection locked="0"/>
    </xf>
    <xf numFmtId="0" fontId="21" fillId="0" borderId="10" xfId="64" applyFont="1" applyFill="1" applyBorder="1" applyAlignment="1" applyProtection="1">
      <alignment wrapText="1"/>
      <protection locked="0"/>
    </xf>
    <xf numFmtId="0" fontId="5" fillId="0" borderId="10" xfId="64" applyFont="1" applyFill="1" applyBorder="1" applyAlignment="1" applyProtection="1">
      <alignment/>
      <protection locked="0"/>
    </xf>
    <xf numFmtId="0" fontId="5" fillId="0" borderId="10" xfId="64" applyFont="1" applyFill="1" applyBorder="1" applyAlignment="1" applyProtection="1">
      <alignment wrapText="1"/>
      <protection locked="0"/>
    </xf>
    <xf numFmtId="0" fontId="3" fillId="0" borderId="25" xfId="64" applyFont="1" applyFill="1" applyBorder="1" applyAlignment="1" applyProtection="1">
      <alignment wrapText="1"/>
      <protection locked="0"/>
    </xf>
    <xf numFmtId="0" fontId="5" fillId="0" borderId="17" xfId="64" applyFont="1" applyFill="1" applyBorder="1" applyAlignment="1" applyProtection="1">
      <alignment wrapText="1"/>
      <protection locked="0"/>
    </xf>
    <xf numFmtId="0" fontId="5" fillId="0" borderId="12" xfId="64" applyFont="1" applyFill="1" applyBorder="1" applyAlignment="1" applyProtection="1">
      <alignment/>
      <protection locked="0"/>
    </xf>
    <xf numFmtId="0" fontId="5" fillId="0" borderId="12" xfId="64" applyFont="1" applyFill="1" applyBorder="1" applyAlignment="1" applyProtection="1">
      <alignment wrapText="1"/>
      <protection locked="0"/>
    </xf>
    <xf numFmtId="0" fontId="5" fillId="0" borderId="17" xfId="75" applyFont="1" applyFill="1" applyBorder="1" applyAlignment="1" applyProtection="1">
      <alignment/>
      <protection locked="0"/>
    </xf>
    <xf numFmtId="0" fontId="5" fillId="0" borderId="17" xfId="64" applyFont="1" applyFill="1" applyBorder="1" applyAlignment="1" applyProtection="1">
      <alignment horizontal="left" wrapText="1"/>
      <protection locked="0"/>
    </xf>
    <xf numFmtId="0" fontId="89" fillId="34" borderId="0" xfId="0" applyFont="1" applyFill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20" fillId="37" borderId="11" xfId="64" applyNumberFormat="1" applyFont="1" applyFill="1" applyBorder="1" applyAlignment="1" applyProtection="1">
      <alignment horizontal="center" vertical="center" wrapText="1"/>
      <protection locked="0"/>
    </xf>
    <xf numFmtId="49" fontId="20" fillId="37" borderId="11" xfId="64" applyNumberFormat="1" applyFont="1" applyFill="1" applyBorder="1" applyAlignment="1" applyProtection="1">
      <alignment horizontal="center" vertical="center" wrapText="1"/>
      <protection locked="0"/>
    </xf>
    <xf numFmtId="49" fontId="20" fillId="37" borderId="38" xfId="64" applyNumberFormat="1" applyFont="1" applyFill="1" applyBorder="1" applyAlignment="1" applyProtection="1">
      <alignment horizontal="center" vertical="center" wrapText="1"/>
      <protection locked="0"/>
    </xf>
    <xf numFmtId="0" fontId="4" fillId="37" borderId="18" xfId="64" applyFont="1" applyFill="1" applyBorder="1" applyAlignment="1" applyProtection="1">
      <alignment horizontal="center"/>
      <protection locked="0"/>
    </xf>
    <xf numFmtId="0" fontId="4" fillId="37" borderId="37" xfId="64" applyFont="1" applyFill="1" applyBorder="1" applyAlignment="1" applyProtection="1">
      <alignment horizontal="center"/>
      <protection locked="0"/>
    </xf>
    <xf numFmtId="3" fontId="11" fillId="34" borderId="54" xfId="64" applyNumberFormat="1" applyFont="1" applyFill="1" applyBorder="1" applyAlignment="1" applyProtection="1">
      <alignment horizontal="right"/>
      <protection/>
    </xf>
    <xf numFmtId="3" fontId="11" fillId="34" borderId="55" xfId="64" applyNumberFormat="1" applyFont="1" applyFill="1" applyBorder="1" applyAlignment="1" applyProtection="1">
      <alignment horizontal="right"/>
      <protection/>
    </xf>
    <xf numFmtId="3" fontId="11" fillId="34" borderId="56" xfId="64" applyNumberFormat="1" applyFont="1" applyFill="1" applyBorder="1" applyAlignment="1" applyProtection="1">
      <alignment horizontal="right"/>
      <protection/>
    </xf>
    <xf numFmtId="0" fontId="10" fillId="34" borderId="13" xfId="64" applyNumberFormat="1" applyFont="1" applyFill="1" applyBorder="1" applyAlignment="1" applyProtection="1">
      <alignment horizontal="right"/>
      <protection/>
    </xf>
    <xf numFmtId="3" fontId="22" fillId="34" borderId="45" xfId="64" applyNumberFormat="1" applyFont="1" applyFill="1" applyBorder="1" applyAlignment="1" applyProtection="1">
      <alignment horizontal="right"/>
      <protection/>
    </xf>
    <xf numFmtId="3" fontId="22" fillId="34" borderId="33" xfId="64" applyNumberFormat="1" applyFont="1" applyFill="1" applyBorder="1" applyAlignment="1" applyProtection="1">
      <alignment horizontal="right"/>
      <protection/>
    </xf>
    <xf numFmtId="3" fontId="22" fillId="34" borderId="43" xfId="64" applyNumberFormat="1" applyFont="1" applyFill="1" applyBorder="1" applyAlignment="1" applyProtection="1">
      <alignment horizontal="right"/>
      <protection/>
    </xf>
    <xf numFmtId="3" fontId="22" fillId="34" borderId="57" xfId="64" applyNumberFormat="1" applyFont="1" applyFill="1" applyBorder="1" applyAlignment="1" applyProtection="1">
      <alignment horizontal="right"/>
      <protection/>
    </xf>
    <xf numFmtId="3" fontId="23" fillId="34" borderId="21" xfId="64" applyNumberFormat="1" applyFont="1" applyFill="1" applyBorder="1" applyAlignment="1" applyProtection="1">
      <alignment horizontal="right"/>
      <protection/>
    </xf>
    <xf numFmtId="3" fontId="22" fillId="34" borderId="25" xfId="64" applyNumberFormat="1" applyFont="1" applyFill="1" applyBorder="1" applyAlignment="1" applyProtection="1">
      <alignment horizontal="right"/>
      <protection locked="0"/>
    </xf>
    <xf numFmtId="0" fontId="22" fillId="34" borderId="25" xfId="64" applyNumberFormat="1" applyFont="1" applyFill="1" applyBorder="1" applyAlignment="1" applyProtection="1">
      <alignment horizontal="right"/>
      <protection locked="0"/>
    </xf>
    <xf numFmtId="3" fontId="22" fillId="34" borderId="46" xfId="64" applyNumberFormat="1" applyFont="1" applyFill="1" applyBorder="1" applyAlignment="1" applyProtection="1">
      <alignment horizontal="right"/>
      <protection/>
    </xf>
    <xf numFmtId="3" fontId="22" fillId="34" borderId="25" xfId="64" applyNumberFormat="1" applyFont="1" applyFill="1" applyBorder="1" applyAlignment="1" applyProtection="1">
      <alignment horizontal="right"/>
      <protection/>
    </xf>
    <xf numFmtId="3" fontId="22" fillId="34" borderId="44" xfId="64" applyNumberFormat="1" applyFont="1" applyFill="1" applyBorder="1" applyAlignment="1" applyProtection="1">
      <alignment horizontal="right"/>
      <protection/>
    </xf>
    <xf numFmtId="3" fontId="22" fillId="34" borderId="47" xfId="64" applyNumberFormat="1" applyFont="1" applyFill="1" applyBorder="1" applyAlignment="1" applyProtection="1">
      <alignment horizontal="right"/>
      <protection/>
    </xf>
    <xf numFmtId="3" fontId="23" fillId="34" borderId="21" xfId="64" applyNumberFormat="1" applyFont="1" applyFill="1" applyBorder="1" applyAlignment="1" applyProtection="1">
      <alignment horizontal="right"/>
      <protection locked="0"/>
    </xf>
    <xf numFmtId="3" fontId="23" fillId="34" borderId="10" xfId="64" applyNumberFormat="1" applyFont="1" applyFill="1" applyBorder="1" applyAlignment="1" applyProtection="1">
      <alignment horizontal="right"/>
      <protection locked="0"/>
    </xf>
    <xf numFmtId="3" fontId="23" fillId="34" borderId="11" xfId="64" applyNumberFormat="1" applyFont="1" applyFill="1" applyBorder="1" applyAlignment="1" applyProtection="1">
      <alignment horizontal="right"/>
      <protection locked="0"/>
    </xf>
    <xf numFmtId="3" fontId="23" fillId="34" borderId="38" xfId="64" applyNumberFormat="1" applyFont="1" applyFill="1" applyBorder="1" applyAlignment="1" applyProtection="1">
      <alignment horizontal="right"/>
      <protection locked="0"/>
    </xf>
    <xf numFmtId="3" fontId="23" fillId="34" borderId="58" xfId="64" applyNumberFormat="1" applyFont="1" applyFill="1" applyBorder="1" applyAlignment="1" applyProtection="1">
      <alignment horizontal="right"/>
      <protection/>
    </xf>
    <xf numFmtId="3" fontId="23" fillId="34" borderId="33" xfId="64" applyNumberFormat="1" applyFont="1" applyFill="1" applyBorder="1" applyAlignment="1" applyProtection="1">
      <alignment horizontal="right"/>
      <protection/>
    </xf>
    <xf numFmtId="3" fontId="23" fillId="34" borderId="10" xfId="64" applyNumberFormat="1" applyFont="1" applyFill="1" applyBorder="1" applyAlignment="1" applyProtection="1">
      <alignment horizontal="right"/>
      <protection/>
    </xf>
    <xf numFmtId="3" fontId="23" fillId="34" borderId="46" xfId="64" applyNumberFormat="1" applyFont="1" applyFill="1" applyBorder="1" applyAlignment="1" applyProtection="1">
      <alignment horizontal="right"/>
      <protection locked="0"/>
    </xf>
    <xf numFmtId="3" fontId="23" fillId="34" borderId="46" xfId="64" applyNumberFormat="1" applyFont="1" applyFill="1" applyBorder="1" applyAlignment="1" applyProtection="1">
      <alignment horizontal="right"/>
      <protection/>
    </xf>
    <xf numFmtId="3" fontId="23" fillId="34" borderId="25" xfId="64" applyNumberFormat="1" applyFont="1" applyFill="1" applyBorder="1" applyAlignment="1" applyProtection="1">
      <alignment horizontal="right"/>
      <protection locked="0"/>
    </xf>
    <xf numFmtId="3" fontId="23" fillId="34" borderId="44" xfId="64" applyNumberFormat="1" applyFont="1" applyFill="1" applyBorder="1" applyAlignment="1" applyProtection="1">
      <alignment horizontal="right"/>
      <protection locked="0"/>
    </xf>
    <xf numFmtId="3" fontId="23" fillId="34" borderId="47" xfId="64" applyNumberFormat="1" applyFont="1" applyFill="1" applyBorder="1" applyAlignment="1" applyProtection="1">
      <alignment horizontal="right"/>
      <protection locked="0"/>
    </xf>
    <xf numFmtId="3" fontId="23" fillId="34" borderId="17" xfId="64" applyNumberFormat="1" applyFont="1" applyFill="1" applyBorder="1" applyAlignment="1" applyProtection="1">
      <alignment horizontal="right"/>
      <protection/>
    </xf>
    <xf numFmtId="3" fontId="23" fillId="34" borderId="30" xfId="64" applyNumberFormat="1" applyFont="1" applyFill="1" applyBorder="1" applyAlignment="1" applyProtection="1">
      <alignment horizontal="right"/>
      <protection/>
    </xf>
    <xf numFmtId="3" fontId="22" fillId="34" borderId="12" xfId="64" applyNumberFormat="1" applyFont="1" applyFill="1" applyBorder="1" applyAlignment="1" applyProtection="1">
      <alignment horizontal="right"/>
      <protection/>
    </xf>
    <xf numFmtId="3" fontId="22" fillId="34" borderId="59" xfId="64" applyNumberFormat="1" applyFont="1" applyFill="1" applyBorder="1" applyAlignment="1" applyProtection="1">
      <alignment horizontal="right"/>
      <protection/>
    </xf>
    <xf numFmtId="3" fontId="23" fillId="34" borderId="33" xfId="64" applyNumberFormat="1" applyFont="1" applyFill="1" applyBorder="1" applyAlignment="1" applyProtection="1">
      <alignment horizontal="right"/>
      <protection locked="0"/>
    </xf>
    <xf numFmtId="3" fontId="23" fillId="34" borderId="43" xfId="64" applyNumberFormat="1" applyFont="1" applyFill="1" applyBorder="1" applyAlignment="1" applyProtection="1">
      <alignment horizontal="right"/>
      <protection locked="0"/>
    </xf>
    <xf numFmtId="3" fontId="22" fillId="34" borderId="43" xfId="64" applyNumberFormat="1" applyFont="1" applyFill="1" applyBorder="1" applyAlignment="1" applyProtection="1">
      <alignment horizontal="right"/>
      <protection locked="0"/>
    </xf>
    <xf numFmtId="3" fontId="22" fillId="34" borderId="57" xfId="64" applyNumberFormat="1" applyFont="1" applyFill="1" applyBorder="1" applyAlignment="1" applyProtection="1">
      <alignment horizontal="right"/>
      <protection locked="0"/>
    </xf>
    <xf numFmtId="3" fontId="22" fillId="34" borderId="23" xfId="64" applyNumberFormat="1" applyFont="1" applyFill="1" applyBorder="1" applyAlignment="1" applyProtection="1">
      <alignment horizontal="right"/>
      <protection/>
    </xf>
    <xf numFmtId="3" fontId="23" fillId="34" borderId="21" xfId="64" applyNumberFormat="1" applyFont="1" applyFill="1" applyBorder="1" applyAlignment="1" applyProtection="1">
      <alignment horizontal="right" vertical="center"/>
      <protection locked="0"/>
    </xf>
    <xf numFmtId="3" fontId="23" fillId="34" borderId="45" xfId="64" applyNumberFormat="1" applyFont="1" applyFill="1" applyBorder="1" applyAlignment="1" applyProtection="1">
      <alignment horizontal="right"/>
      <protection locked="0"/>
    </xf>
    <xf numFmtId="3" fontId="23" fillId="34" borderId="17" xfId="64" applyNumberFormat="1" applyFont="1" applyFill="1" applyBorder="1" applyAlignment="1" applyProtection="1">
      <alignment horizontal="right"/>
      <protection locked="0"/>
    </xf>
    <xf numFmtId="3" fontId="23" fillId="34" borderId="16" xfId="64" applyNumberFormat="1" applyFont="1" applyFill="1" applyBorder="1" applyAlignment="1" applyProtection="1">
      <alignment horizontal="right"/>
      <protection locked="0"/>
    </xf>
    <xf numFmtId="3" fontId="23" fillId="34" borderId="50" xfId="64" applyNumberFormat="1" applyFont="1" applyFill="1" applyBorder="1" applyAlignment="1" applyProtection="1">
      <alignment horizontal="right"/>
      <protection locked="0"/>
    </xf>
    <xf numFmtId="3" fontId="22" fillId="34" borderId="24" xfId="64" applyNumberFormat="1" applyFont="1" applyFill="1" applyBorder="1" applyAlignment="1" applyProtection="1">
      <alignment horizontal="right"/>
      <protection/>
    </xf>
    <xf numFmtId="0" fontId="8" fillId="34" borderId="34" xfId="64" applyNumberFormat="1" applyFont="1" applyFill="1" applyBorder="1" applyAlignment="1" applyProtection="1">
      <alignment horizontal="center"/>
      <protection locked="0"/>
    </xf>
    <xf numFmtId="0" fontId="8" fillId="34" borderId="33" xfId="64" applyFont="1" applyFill="1" applyBorder="1" applyAlignment="1" applyProtection="1">
      <alignment wrapText="1"/>
      <protection locked="0"/>
    </xf>
    <xf numFmtId="0" fontId="8" fillId="34" borderId="60" xfId="64" applyNumberFormat="1" applyFont="1" applyFill="1" applyBorder="1" applyAlignment="1" applyProtection="1">
      <alignment horizontal="center"/>
      <protection locked="0"/>
    </xf>
    <xf numFmtId="3" fontId="11" fillId="34" borderId="21" xfId="64" applyNumberFormat="1" applyFont="1" applyFill="1" applyBorder="1" applyAlignment="1" applyProtection="1">
      <alignment horizontal="right"/>
      <protection/>
    </xf>
    <xf numFmtId="3" fontId="11" fillId="34" borderId="38" xfId="64" applyNumberFormat="1" applyFont="1" applyFill="1" applyBorder="1" applyAlignment="1" applyProtection="1">
      <alignment horizontal="right"/>
      <protection/>
    </xf>
    <xf numFmtId="0" fontId="8" fillId="34" borderId="12" xfId="64" applyNumberFormat="1" applyFont="1" applyFill="1" applyBorder="1" applyAlignment="1" applyProtection="1">
      <alignment horizontal="center"/>
      <protection locked="0"/>
    </xf>
    <xf numFmtId="0" fontId="8" fillId="34" borderId="12" xfId="64" applyFont="1" applyFill="1" applyBorder="1" applyAlignment="1" applyProtection="1">
      <alignment/>
      <protection locked="0"/>
    </xf>
    <xf numFmtId="0" fontId="8" fillId="34" borderId="13" xfId="64" applyNumberFormat="1" applyFont="1" applyFill="1" applyBorder="1" applyAlignment="1" applyProtection="1">
      <alignment horizontal="center"/>
      <protection locked="0"/>
    </xf>
    <xf numFmtId="0" fontId="8" fillId="34" borderId="10" xfId="64" applyFont="1" applyFill="1" applyBorder="1" applyAlignment="1" applyProtection="1">
      <alignment wrapText="1"/>
      <protection locked="0"/>
    </xf>
    <xf numFmtId="0" fontId="8" fillId="34" borderId="23" xfId="64" applyNumberFormat="1" applyFont="1" applyFill="1" applyBorder="1" applyAlignment="1" applyProtection="1">
      <alignment horizontal="center"/>
      <protection locked="0"/>
    </xf>
    <xf numFmtId="0" fontId="8" fillId="34" borderId="25" xfId="64" applyFont="1" applyFill="1" applyBorder="1" applyAlignment="1" applyProtection="1">
      <alignment wrapText="1"/>
      <protection locked="0"/>
    </xf>
    <xf numFmtId="0" fontId="8" fillId="34" borderId="44" xfId="64" applyNumberFormat="1" applyFont="1" applyFill="1" applyBorder="1" applyAlignment="1" applyProtection="1">
      <alignment horizontal="center"/>
      <protection locked="0"/>
    </xf>
    <xf numFmtId="3" fontId="11" fillId="34" borderId="46" xfId="64" applyNumberFormat="1" applyFont="1" applyFill="1" applyBorder="1" applyAlignment="1" applyProtection="1">
      <alignment horizontal="right"/>
      <protection/>
    </xf>
    <xf numFmtId="0" fontId="8" fillId="34" borderId="26" xfId="64" applyNumberFormat="1" applyFont="1" applyFill="1" applyBorder="1" applyAlignment="1" applyProtection="1">
      <alignment horizontal="center"/>
      <protection locked="0"/>
    </xf>
    <xf numFmtId="0" fontId="8" fillId="34" borderId="17" xfId="64" applyFont="1" applyFill="1" applyBorder="1" applyAlignment="1" applyProtection="1">
      <alignment wrapText="1"/>
      <protection locked="0"/>
    </xf>
    <xf numFmtId="0" fontId="8" fillId="34" borderId="15" xfId="64" applyNumberFormat="1" applyFont="1" applyFill="1" applyBorder="1" applyAlignment="1" applyProtection="1">
      <alignment horizontal="center"/>
      <protection locked="0"/>
    </xf>
    <xf numFmtId="0" fontId="8" fillId="34" borderId="12" xfId="64" applyFont="1" applyFill="1" applyBorder="1" applyAlignment="1" applyProtection="1">
      <alignment wrapText="1"/>
      <protection locked="0"/>
    </xf>
    <xf numFmtId="0" fontId="13" fillId="34" borderId="26" xfId="64" applyNumberFormat="1" applyFont="1" applyFill="1" applyBorder="1" applyAlignment="1" applyProtection="1">
      <alignment horizontal="center"/>
      <protection locked="0"/>
    </xf>
    <xf numFmtId="0" fontId="13" fillId="34" borderId="27" xfId="64" applyFont="1" applyFill="1" applyBorder="1" applyAlignment="1" applyProtection="1">
      <alignment wrapText="1"/>
      <protection locked="0"/>
    </xf>
    <xf numFmtId="0" fontId="13" fillId="34" borderId="34" xfId="64" applyNumberFormat="1" applyFont="1" applyFill="1" applyBorder="1" applyAlignment="1" applyProtection="1">
      <alignment horizontal="center"/>
      <protection locked="0"/>
    </xf>
    <xf numFmtId="3" fontId="22" fillId="34" borderId="21" xfId="64" applyNumberFormat="1" applyFont="1" applyFill="1" applyBorder="1" applyAlignment="1" applyProtection="1">
      <alignment horizontal="right"/>
      <protection/>
    </xf>
    <xf numFmtId="0" fontId="13" fillId="34" borderId="12" xfId="64" applyNumberFormat="1" applyFont="1" applyFill="1" applyBorder="1" applyAlignment="1" applyProtection="1">
      <alignment horizontal="center"/>
      <protection locked="0"/>
    </xf>
    <xf numFmtId="0" fontId="13" fillId="34" borderId="28" xfId="64" applyFont="1" applyFill="1" applyBorder="1" applyAlignment="1" applyProtection="1">
      <alignment/>
      <protection locked="0"/>
    </xf>
    <xf numFmtId="0" fontId="13" fillId="34" borderId="22" xfId="64" applyFont="1" applyFill="1" applyBorder="1" applyAlignment="1" applyProtection="1">
      <alignment wrapText="1"/>
      <protection locked="0"/>
    </xf>
    <xf numFmtId="0" fontId="13" fillId="34" borderId="28" xfId="64" applyFont="1" applyFill="1" applyBorder="1" applyAlignment="1" applyProtection="1">
      <alignment wrapText="1"/>
      <protection locked="0"/>
    </xf>
    <xf numFmtId="3" fontId="23" fillId="34" borderId="45" xfId="64" applyNumberFormat="1" applyFont="1" applyFill="1" applyBorder="1" applyAlignment="1" applyProtection="1">
      <alignment horizontal="right"/>
      <protection/>
    </xf>
    <xf numFmtId="3" fontId="23" fillId="34" borderId="15" xfId="64" applyNumberFormat="1" applyFont="1" applyFill="1" applyBorder="1" applyAlignment="1" applyProtection="1">
      <alignment horizontal="right"/>
      <protection locked="0"/>
    </xf>
    <xf numFmtId="3" fontId="23" fillId="34" borderId="29" xfId="64" applyNumberFormat="1" applyFont="1" applyFill="1" applyBorder="1" applyAlignment="1" applyProtection="1">
      <alignment horizontal="right"/>
      <protection/>
    </xf>
    <xf numFmtId="3" fontId="22" fillId="34" borderId="55" xfId="64" applyNumberFormat="1" applyFont="1" applyFill="1" applyBorder="1" applyAlignment="1" applyProtection="1">
      <alignment horizontal="right"/>
      <protection/>
    </xf>
    <xf numFmtId="0" fontId="17" fillId="34" borderId="61" xfId="64" applyFont="1" applyFill="1" applyBorder="1" applyAlignment="1" applyProtection="1">
      <alignment/>
      <protection locked="0"/>
    </xf>
    <xf numFmtId="3" fontId="23" fillId="34" borderId="32" xfId="64" applyNumberFormat="1" applyFont="1" applyFill="1" applyBorder="1" applyAlignment="1" applyProtection="1">
      <alignment horizontal="right"/>
      <protection/>
    </xf>
    <xf numFmtId="3" fontId="12" fillId="34" borderId="62" xfId="64" applyNumberFormat="1" applyFont="1" applyFill="1" applyBorder="1" applyAlignment="1" applyProtection="1">
      <alignment horizontal="right"/>
      <protection locked="0"/>
    </xf>
    <xf numFmtId="3" fontId="12" fillId="34" borderId="44" xfId="64" applyNumberFormat="1" applyFont="1" applyFill="1" applyBorder="1" applyAlignment="1" applyProtection="1">
      <alignment horizontal="right"/>
      <protection locked="0"/>
    </xf>
    <xf numFmtId="3" fontId="23" fillId="34" borderId="32" xfId="64" applyNumberFormat="1" applyFont="1" applyFill="1" applyBorder="1" applyAlignment="1" applyProtection="1">
      <alignment horizontal="right"/>
      <protection locked="0"/>
    </xf>
    <xf numFmtId="3" fontId="12" fillId="34" borderId="63" xfId="64" applyNumberFormat="1" applyFont="1" applyFill="1" applyBorder="1" applyAlignment="1" applyProtection="1">
      <alignment horizontal="right"/>
      <protection locked="0"/>
    </xf>
    <xf numFmtId="3" fontId="12" fillId="34" borderId="16" xfId="64" applyNumberFormat="1" applyFont="1" applyFill="1" applyBorder="1" applyAlignment="1" applyProtection="1">
      <alignment horizontal="right"/>
      <protection locked="0"/>
    </xf>
    <xf numFmtId="0" fontId="11" fillId="34" borderId="37" xfId="64" applyFont="1" applyFill="1" applyBorder="1" applyAlignment="1" applyProtection="1">
      <alignment horizontal="center"/>
      <protection locked="0"/>
    </xf>
    <xf numFmtId="49" fontId="90" fillId="34" borderId="37" xfId="64" applyNumberFormat="1" applyFont="1" applyFill="1" applyBorder="1" applyAlignment="1" applyProtection="1">
      <alignment horizontal="center" vertical="center" wrapText="1" shrinkToFit="1"/>
      <protection locked="0"/>
    </xf>
    <xf numFmtId="0" fontId="11" fillId="34" borderId="0" xfId="64" applyFont="1" applyFill="1" applyBorder="1" applyAlignment="1" applyProtection="1">
      <alignment horizontal="left" wrapText="1"/>
      <protection locked="0"/>
    </xf>
    <xf numFmtId="49" fontId="9" fillId="0" borderId="0" xfId="64" applyNumberFormat="1" applyFont="1" applyAlignment="1" applyProtection="1">
      <alignment horizontal="left" vertical="center" wrapText="1"/>
      <protection locked="0"/>
    </xf>
    <xf numFmtId="49" fontId="0" fillId="0" borderId="0" xfId="0" applyNumberFormat="1" applyAlignment="1" applyProtection="1">
      <alignment vertical="center"/>
      <protection locked="0"/>
    </xf>
    <xf numFmtId="49" fontId="8" fillId="34" borderId="0" xfId="64" applyNumberFormat="1" applyFont="1" applyFill="1" applyBorder="1" applyAlignment="1" applyProtection="1">
      <alignment horizontal="left" vertical="center" wrapText="1"/>
      <protection locked="0"/>
    </xf>
    <xf numFmtId="49" fontId="8" fillId="33" borderId="14" xfId="64" applyNumberFormat="1" applyFont="1" applyFill="1" applyBorder="1" applyAlignment="1" applyProtection="1">
      <alignment horizontal="right" vertical="center"/>
      <protection locked="0"/>
    </xf>
    <xf numFmtId="49" fontId="10" fillId="33" borderId="0" xfId="64" applyNumberFormat="1" applyFont="1" applyFill="1" applyAlignment="1" applyProtection="1">
      <alignment vertical="center"/>
      <protection locked="0"/>
    </xf>
    <xf numFmtId="49" fontId="8" fillId="33" borderId="0" xfId="64" applyNumberFormat="1" applyFont="1" applyFill="1" applyBorder="1" applyAlignment="1" applyProtection="1">
      <alignment vertical="center" wrapText="1"/>
      <protection locked="0"/>
    </xf>
    <xf numFmtId="49" fontId="0" fillId="0" borderId="0" xfId="0" applyNumberFormat="1" applyBorder="1" applyAlignment="1" applyProtection="1">
      <alignment vertical="center"/>
      <protection locked="0"/>
    </xf>
    <xf numFmtId="49" fontId="10" fillId="33" borderId="0" xfId="64" applyNumberFormat="1" applyFont="1" applyFill="1" applyBorder="1" applyAlignment="1" applyProtection="1">
      <alignment vertical="center"/>
      <protection locked="0"/>
    </xf>
    <xf numFmtId="49" fontId="9" fillId="33" borderId="0" xfId="64" applyNumberFormat="1" applyFont="1" applyFill="1" applyBorder="1" applyAlignment="1" applyProtection="1">
      <alignment vertical="center" wrapText="1"/>
      <protection locked="0"/>
    </xf>
    <xf numFmtId="49" fontId="9" fillId="33" borderId="0" xfId="64" applyNumberFormat="1" applyFont="1" applyFill="1" applyAlignment="1" applyProtection="1">
      <alignment vertical="center" wrapText="1"/>
      <protection locked="0"/>
    </xf>
    <xf numFmtId="49" fontId="9" fillId="34" borderId="0" xfId="64" applyNumberFormat="1" applyFont="1" applyFill="1" applyAlignment="1" applyProtection="1">
      <alignment vertical="center" wrapText="1"/>
      <protection locked="0"/>
    </xf>
    <xf numFmtId="49" fontId="9" fillId="0" borderId="0" xfId="64" applyNumberFormat="1" applyFont="1" applyAlignment="1" applyProtection="1">
      <alignment vertical="center" wrapText="1"/>
      <protection locked="0"/>
    </xf>
    <xf numFmtId="49" fontId="8" fillId="34" borderId="0" xfId="64" applyNumberFormat="1" applyFont="1" applyFill="1" applyBorder="1" applyAlignment="1" applyProtection="1">
      <alignment horizontal="center" vertical="center" wrapText="1"/>
      <protection locked="0"/>
    </xf>
    <xf numFmtId="49" fontId="8" fillId="34" borderId="0" xfId="64" applyNumberFormat="1" applyFont="1" applyFill="1" applyBorder="1" applyAlignment="1" applyProtection="1">
      <alignment horizontal="left" vertical="center" wrapText="1"/>
      <protection locked="0"/>
    </xf>
    <xf numFmtId="49" fontId="4" fillId="33" borderId="0" xfId="64" applyNumberFormat="1" applyFont="1" applyFill="1" applyBorder="1" applyAlignment="1" applyProtection="1">
      <alignment horizontal="right" vertical="center"/>
      <protection locked="0"/>
    </xf>
    <xf numFmtId="49" fontId="0" fillId="35" borderId="0" xfId="0" applyNumberFormat="1" applyFill="1" applyAlignment="1" applyProtection="1">
      <alignment vertical="center"/>
      <protection locked="0"/>
    </xf>
    <xf numFmtId="49" fontId="4" fillId="34" borderId="42" xfId="64" applyNumberFormat="1" applyFont="1" applyFill="1" applyBorder="1" applyAlignment="1" applyProtection="1">
      <alignment horizontal="center" vertical="center"/>
      <protection locked="0"/>
    </xf>
    <xf numFmtId="49" fontId="4" fillId="34" borderId="64" xfId="64" applyNumberFormat="1" applyFont="1" applyFill="1" applyBorder="1" applyAlignment="1" applyProtection="1">
      <alignment horizontal="center" vertical="center"/>
      <protection locked="0"/>
    </xf>
    <xf numFmtId="49" fontId="4" fillId="34" borderId="41" xfId="64" applyNumberFormat="1" applyFont="1" applyFill="1" applyBorder="1" applyAlignment="1" applyProtection="1">
      <alignment horizontal="center" vertical="center"/>
      <protection locked="0"/>
    </xf>
    <xf numFmtId="49" fontId="8" fillId="34" borderId="65" xfId="64" applyNumberFormat="1" applyFont="1" applyFill="1" applyBorder="1" applyAlignment="1" applyProtection="1">
      <alignment horizontal="center" vertical="center"/>
      <protection locked="0"/>
    </xf>
    <xf numFmtId="49" fontId="8" fillId="34" borderId="66" xfId="64" applyNumberFormat="1" applyFont="1" applyFill="1" applyBorder="1" applyAlignment="1" applyProtection="1">
      <alignment vertical="center"/>
      <protection locked="0"/>
    </xf>
    <xf numFmtId="49" fontId="8" fillId="34" borderId="43" xfId="64" applyNumberFormat="1" applyFont="1" applyFill="1" applyBorder="1" applyAlignment="1" applyProtection="1">
      <alignment horizontal="center" vertical="center"/>
      <protection locked="0"/>
    </xf>
    <xf numFmtId="49" fontId="8" fillId="34" borderId="19" xfId="64" applyNumberFormat="1" applyFont="1" applyFill="1" applyBorder="1" applyAlignment="1" applyProtection="1">
      <alignment horizontal="center" vertical="center"/>
      <protection locked="0"/>
    </xf>
    <xf numFmtId="49" fontId="8" fillId="34" borderId="53" xfId="64" applyNumberFormat="1" applyFont="1" applyFill="1" applyBorder="1" applyAlignment="1" applyProtection="1">
      <alignment vertical="center"/>
      <protection locked="0"/>
    </xf>
    <xf numFmtId="49" fontId="8" fillId="34" borderId="11" xfId="64" applyNumberFormat="1" applyFont="1" applyFill="1" applyBorder="1" applyAlignment="1" applyProtection="1">
      <alignment horizontal="center" vertical="center"/>
      <protection locked="0"/>
    </xf>
    <xf numFmtId="49" fontId="84" fillId="0" borderId="0" xfId="0" applyNumberFormat="1" applyFont="1" applyAlignment="1" applyProtection="1">
      <alignment vertical="center"/>
      <protection locked="0"/>
    </xf>
    <xf numFmtId="49" fontId="10" fillId="34" borderId="19" xfId="64" applyNumberFormat="1" applyFont="1" applyFill="1" applyBorder="1" applyAlignment="1" applyProtection="1">
      <alignment horizontal="center" vertical="center"/>
      <protection locked="0"/>
    </xf>
    <xf numFmtId="49" fontId="8" fillId="34" borderId="53" xfId="64" applyNumberFormat="1" applyFont="1" applyFill="1" applyBorder="1" applyAlignment="1" applyProtection="1">
      <alignment vertical="center" wrapText="1"/>
      <protection locked="0"/>
    </xf>
    <xf numFmtId="49" fontId="10" fillId="34" borderId="59" xfId="64" applyNumberFormat="1" applyFont="1" applyFill="1" applyBorder="1" applyAlignment="1" applyProtection="1">
      <alignment horizontal="center" vertical="center"/>
      <protection locked="0"/>
    </xf>
    <xf numFmtId="49" fontId="10" fillId="34" borderId="67" xfId="64" applyNumberFormat="1" applyFont="1" applyFill="1" applyBorder="1" applyAlignment="1" applyProtection="1">
      <alignment vertical="center" wrapText="1"/>
      <protection locked="0"/>
    </xf>
    <xf numFmtId="49" fontId="10" fillId="34" borderId="13" xfId="64" applyNumberFormat="1" applyFont="1" applyFill="1" applyBorder="1" applyAlignment="1" applyProtection="1">
      <alignment horizontal="center" vertical="center"/>
      <protection locked="0"/>
    </xf>
    <xf numFmtId="49" fontId="8" fillId="34" borderId="23" xfId="64" applyNumberFormat="1" applyFont="1" applyFill="1" applyBorder="1" applyAlignment="1" applyProtection="1">
      <alignment horizontal="center" vertical="center"/>
      <protection locked="0"/>
    </xf>
    <xf numFmtId="49" fontId="8" fillId="34" borderId="62" xfId="64" applyNumberFormat="1" applyFont="1" applyFill="1" applyBorder="1" applyAlignment="1" applyProtection="1">
      <alignment vertical="center" wrapText="1"/>
      <protection locked="0"/>
    </xf>
    <xf numFmtId="49" fontId="8" fillId="34" borderId="44" xfId="64" applyNumberFormat="1" applyFont="1" applyFill="1" applyBorder="1" applyAlignment="1" applyProtection="1">
      <alignment horizontal="center" vertical="center"/>
      <protection locked="0"/>
    </xf>
    <xf numFmtId="49" fontId="0" fillId="35" borderId="0" xfId="0" applyNumberFormat="1" applyFill="1" applyBorder="1" applyAlignment="1" applyProtection="1">
      <alignment vertical="center"/>
      <protection locked="0"/>
    </xf>
    <xf numFmtId="49" fontId="10" fillId="34" borderId="36" xfId="64" applyNumberFormat="1" applyFont="1" applyFill="1" applyBorder="1" applyAlignment="1" applyProtection="1">
      <alignment horizontal="center" vertical="center"/>
      <protection locked="0"/>
    </xf>
    <xf numFmtId="49" fontId="10" fillId="34" borderId="63" xfId="64" applyNumberFormat="1" applyFont="1" applyFill="1" applyBorder="1" applyAlignment="1" applyProtection="1">
      <alignment vertical="center" wrapText="1"/>
      <protection locked="0"/>
    </xf>
    <xf numFmtId="49" fontId="10" fillId="34" borderId="15" xfId="64" applyNumberFormat="1" applyFont="1" applyFill="1" applyBorder="1" applyAlignment="1" applyProtection="1">
      <alignment horizontal="center" vertical="center"/>
      <protection locked="0"/>
    </xf>
    <xf numFmtId="49" fontId="10" fillId="34" borderId="67" xfId="64" applyNumberFormat="1" applyFont="1" applyFill="1" applyBorder="1" applyAlignment="1" applyProtection="1">
      <alignment vertical="center"/>
      <protection locked="0"/>
    </xf>
    <xf numFmtId="49" fontId="10" fillId="34" borderId="13" xfId="64" applyNumberFormat="1" applyFont="1" applyFill="1" applyBorder="1" applyAlignment="1" applyProtection="1">
      <alignment horizontal="center" vertical="center"/>
      <protection locked="0"/>
    </xf>
    <xf numFmtId="49" fontId="10" fillId="34" borderId="53" xfId="64" applyNumberFormat="1" applyFont="1" applyFill="1" applyBorder="1" applyAlignment="1" applyProtection="1">
      <alignment vertical="center"/>
      <protection locked="0"/>
    </xf>
    <xf numFmtId="49" fontId="10" fillId="34" borderId="11" xfId="64" applyNumberFormat="1" applyFont="1" applyFill="1" applyBorder="1" applyAlignment="1" applyProtection="1">
      <alignment horizontal="center" vertical="center"/>
      <protection locked="0"/>
    </xf>
    <xf numFmtId="49" fontId="10" fillId="34" borderId="23" xfId="64" applyNumberFormat="1" applyFont="1" applyFill="1" applyBorder="1" applyAlignment="1" applyProtection="1">
      <alignment horizontal="center" vertical="center"/>
      <protection locked="0"/>
    </xf>
    <xf numFmtId="49" fontId="10" fillId="34" borderId="62" xfId="64" applyNumberFormat="1" applyFont="1" applyFill="1" applyBorder="1" applyAlignment="1" applyProtection="1">
      <alignment vertical="center"/>
      <protection locked="0"/>
    </xf>
    <xf numFmtId="49" fontId="10" fillId="34" borderId="44" xfId="64" applyNumberFormat="1" applyFont="1" applyFill="1" applyBorder="1" applyAlignment="1" applyProtection="1">
      <alignment horizontal="center" vertical="center"/>
      <protection locked="0"/>
    </xf>
    <xf numFmtId="49" fontId="8" fillId="34" borderId="42" xfId="64" applyNumberFormat="1" applyFont="1" applyFill="1" applyBorder="1" applyAlignment="1" applyProtection="1">
      <alignment horizontal="center" vertical="center"/>
      <protection locked="0"/>
    </xf>
    <xf numFmtId="49" fontId="8" fillId="34" borderId="68" xfId="64" applyNumberFormat="1" applyFont="1" applyFill="1" applyBorder="1" applyAlignment="1" applyProtection="1">
      <alignment vertical="center" wrapText="1"/>
      <protection locked="0"/>
    </xf>
    <xf numFmtId="49" fontId="8" fillId="34" borderId="69" xfId="64" applyNumberFormat="1" applyFont="1" applyFill="1" applyBorder="1" applyAlignment="1" applyProtection="1">
      <alignment horizontal="center" vertical="center"/>
      <protection locked="0"/>
    </xf>
    <xf numFmtId="49" fontId="10" fillId="34" borderId="63" xfId="74" applyNumberFormat="1" applyFont="1" applyFill="1" applyBorder="1" applyAlignment="1" applyProtection="1">
      <alignment vertical="center"/>
      <protection locked="0"/>
    </xf>
    <xf numFmtId="49" fontId="2" fillId="0" borderId="0" xfId="64" applyNumberFormat="1" applyBorder="1" applyAlignment="1" applyProtection="1">
      <alignment vertical="center"/>
      <protection locked="0"/>
    </xf>
    <xf numFmtId="49" fontId="5" fillId="0" borderId="0" xfId="64" applyNumberFormat="1" applyFont="1" applyBorder="1" applyAlignment="1" applyProtection="1">
      <alignment horizontal="left" vertical="center" wrapText="1"/>
      <protection locked="0"/>
    </xf>
    <xf numFmtId="49" fontId="7" fillId="0" borderId="0" xfId="64" applyNumberFormat="1" applyFont="1" applyBorder="1" applyAlignment="1" applyProtection="1">
      <alignment vertical="center"/>
      <protection locked="0"/>
    </xf>
    <xf numFmtId="49" fontId="5" fillId="0" borderId="0" xfId="64" applyNumberFormat="1" applyFont="1" applyBorder="1" applyAlignment="1" applyProtection="1">
      <alignment horizontal="center" vertical="center" wrapText="1"/>
      <protection locked="0"/>
    </xf>
    <xf numFmtId="49" fontId="7" fillId="0" borderId="14" xfId="64" applyNumberFormat="1" applyFont="1" applyBorder="1" applyAlignment="1" applyProtection="1">
      <alignment vertical="center"/>
      <protection locked="0"/>
    </xf>
    <xf numFmtId="49" fontId="10" fillId="0" borderId="0" xfId="64" applyNumberFormat="1" applyFont="1" applyBorder="1" applyAlignment="1" applyProtection="1">
      <alignment vertical="center"/>
      <protection locked="0"/>
    </xf>
    <xf numFmtId="49" fontId="6" fillId="0" borderId="0" xfId="64" applyNumberFormat="1" applyFont="1" applyBorder="1" applyAlignment="1" applyProtection="1">
      <alignment vertical="center"/>
      <protection locked="0"/>
    </xf>
    <xf numFmtId="49" fontId="5" fillId="0" borderId="0" xfId="64" applyNumberFormat="1" applyFont="1" applyBorder="1" applyAlignment="1" applyProtection="1">
      <alignment horizontal="center" vertical="center"/>
      <protection locked="0"/>
    </xf>
    <xf numFmtId="49" fontId="10" fillId="0" borderId="0" xfId="64" applyNumberFormat="1" applyFont="1" applyBorder="1" applyAlignment="1" applyProtection="1">
      <alignment horizontal="center" vertical="center"/>
      <protection locked="0"/>
    </xf>
    <xf numFmtId="3" fontId="13" fillId="34" borderId="45" xfId="64" applyNumberFormat="1" applyFont="1" applyFill="1" applyBorder="1" applyAlignment="1" applyProtection="1">
      <alignment horizontal="right" vertical="center"/>
      <protection/>
    </xf>
    <xf numFmtId="3" fontId="13" fillId="34" borderId="57" xfId="64" applyNumberFormat="1" applyFont="1" applyFill="1" applyBorder="1" applyAlignment="1" applyProtection="1">
      <alignment horizontal="right" vertical="center"/>
      <protection/>
    </xf>
    <xf numFmtId="3" fontId="13" fillId="34" borderId="21" xfId="64" applyNumberFormat="1" applyFont="1" applyFill="1" applyBorder="1" applyAlignment="1" applyProtection="1">
      <alignment horizontal="right" vertical="center"/>
      <protection/>
    </xf>
    <xf numFmtId="3" fontId="8" fillId="34" borderId="21" xfId="64" applyNumberFormat="1" applyFont="1" applyFill="1" applyBorder="1" applyAlignment="1" applyProtection="1">
      <alignment horizontal="right" vertical="center"/>
      <protection/>
    </xf>
    <xf numFmtId="3" fontId="13" fillId="34" borderId="38" xfId="64" applyNumberFormat="1" applyFont="1" applyFill="1" applyBorder="1" applyAlignment="1" applyProtection="1">
      <alignment horizontal="right" vertical="center"/>
      <protection/>
    </xf>
    <xf numFmtId="3" fontId="17" fillId="34" borderId="21" xfId="64" applyNumberFormat="1" applyFont="1" applyFill="1" applyBorder="1" applyAlignment="1" applyProtection="1">
      <alignment horizontal="right" vertical="center"/>
      <protection/>
    </xf>
    <xf numFmtId="3" fontId="17" fillId="34" borderId="38" xfId="64" applyNumberFormat="1" applyFont="1" applyFill="1" applyBorder="1" applyAlignment="1" applyProtection="1">
      <alignment horizontal="right" vertical="center"/>
      <protection/>
    </xf>
    <xf numFmtId="3" fontId="17" fillId="34" borderId="30" xfId="64" applyNumberFormat="1" applyFont="1" applyFill="1" applyBorder="1" applyAlignment="1" applyProtection="1">
      <alignment horizontal="right" vertical="center"/>
      <protection/>
    </xf>
    <xf numFmtId="3" fontId="17" fillId="34" borderId="49" xfId="64" applyNumberFormat="1" applyFont="1" applyFill="1" applyBorder="1" applyAlignment="1" applyProtection="1">
      <alignment horizontal="right" vertical="center"/>
      <protection/>
    </xf>
    <xf numFmtId="3" fontId="13" fillId="34" borderId="46" xfId="64" applyNumberFormat="1" applyFont="1" applyFill="1" applyBorder="1" applyAlignment="1" applyProtection="1">
      <alignment horizontal="right" vertical="center"/>
      <protection/>
    </xf>
    <xf numFmtId="3" fontId="13" fillId="34" borderId="47" xfId="64" applyNumberFormat="1" applyFont="1" applyFill="1" applyBorder="1" applyAlignment="1" applyProtection="1">
      <alignment horizontal="right" vertical="center"/>
      <protection/>
    </xf>
    <xf numFmtId="3" fontId="17" fillId="34" borderId="58" xfId="64" applyNumberFormat="1" applyFont="1" applyFill="1" applyBorder="1" applyAlignment="1" applyProtection="1">
      <alignment horizontal="right" vertical="center"/>
      <protection/>
    </xf>
    <xf numFmtId="3" fontId="17" fillId="34" borderId="70" xfId="64" applyNumberFormat="1" applyFont="1" applyFill="1" applyBorder="1" applyAlignment="1" applyProtection="1">
      <alignment horizontal="right" vertical="center"/>
      <protection/>
    </xf>
    <xf numFmtId="3" fontId="17" fillId="34" borderId="46" xfId="64" applyNumberFormat="1" applyFont="1" applyFill="1" applyBorder="1" applyAlignment="1" applyProtection="1">
      <alignment horizontal="right" vertical="center"/>
      <protection/>
    </xf>
    <xf numFmtId="3" fontId="17" fillId="34" borderId="47" xfId="64" applyNumberFormat="1" applyFont="1" applyFill="1" applyBorder="1" applyAlignment="1" applyProtection="1">
      <alignment horizontal="right" vertical="center"/>
      <protection/>
    </xf>
    <xf numFmtId="3" fontId="13" fillId="34" borderId="71" xfId="64" applyNumberFormat="1" applyFont="1" applyFill="1" applyBorder="1" applyAlignment="1" applyProtection="1">
      <alignment horizontal="right" vertical="center"/>
      <protection/>
    </xf>
    <xf numFmtId="3" fontId="13" fillId="34" borderId="72" xfId="64" applyNumberFormat="1" applyFont="1" applyFill="1" applyBorder="1" applyAlignment="1" applyProtection="1">
      <alignment horizontal="right" vertical="center"/>
      <protection/>
    </xf>
    <xf numFmtId="49" fontId="8" fillId="34" borderId="59" xfId="64" applyNumberFormat="1" applyFont="1" applyFill="1" applyBorder="1" applyAlignment="1" applyProtection="1">
      <alignment horizontal="center" vertical="center"/>
      <protection locked="0"/>
    </xf>
    <xf numFmtId="49" fontId="8" fillId="34" borderId="67" xfId="64" applyNumberFormat="1" applyFont="1" applyFill="1" applyBorder="1" applyAlignment="1" applyProtection="1">
      <alignment vertical="center"/>
      <protection locked="0"/>
    </xf>
    <xf numFmtId="49" fontId="8" fillId="34" borderId="13" xfId="64" applyNumberFormat="1" applyFont="1" applyFill="1" applyBorder="1" applyAlignment="1" applyProtection="1">
      <alignment horizontal="center" vertical="center"/>
      <protection locked="0"/>
    </xf>
    <xf numFmtId="49" fontId="8" fillId="34" borderId="36" xfId="64" applyNumberFormat="1" applyFont="1" applyFill="1" applyBorder="1" applyAlignment="1" applyProtection="1">
      <alignment horizontal="center" vertical="center"/>
      <protection locked="0"/>
    </xf>
    <xf numFmtId="49" fontId="8" fillId="34" borderId="63" xfId="64" applyNumberFormat="1" applyFont="1" applyFill="1" applyBorder="1" applyAlignment="1" applyProtection="1">
      <alignment vertical="center" wrapText="1"/>
      <protection locked="0"/>
    </xf>
    <xf numFmtId="49" fontId="8" fillId="34" borderId="15" xfId="64" applyNumberFormat="1" applyFont="1" applyFill="1" applyBorder="1" applyAlignment="1" applyProtection="1">
      <alignment horizontal="center" vertical="center"/>
      <protection locked="0"/>
    </xf>
    <xf numFmtId="3" fontId="13" fillId="34" borderId="58" xfId="64" applyNumberFormat="1" applyFont="1" applyFill="1" applyBorder="1" applyAlignment="1" applyProtection="1">
      <alignment horizontal="right" vertical="center"/>
      <protection/>
    </xf>
    <xf numFmtId="3" fontId="13" fillId="34" borderId="70" xfId="64" applyNumberFormat="1" applyFont="1" applyFill="1" applyBorder="1" applyAlignment="1" applyProtection="1">
      <alignment horizontal="right" vertical="center"/>
      <protection/>
    </xf>
    <xf numFmtId="3" fontId="91" fillId="34" borderId="21" xfId="64" applyNumberFormat="1" applyFont="1" applyFill="1" applyBorder="1" applyAlignment="1" applyProtection="1">
      <alignment horizontal="right" vertical="center"/>
      <protection/>
    </xf>
    <xf numFmtId="3" fontId="92" fillId="34" borderId="21" xfId="64" applyNumberFormat="1" applyFont="1" applyFill="1" applyBorder="1" applyAlignment="1" applyProtection="1">
      <alignment horizontal="right" vertical="center"/>
      <protection/>
    </xf>
    <xf numFmtId="3" fontId="93" fillId="34" borderId="21" xfId="64" applyNumberFormat="1" applyFont="1" applyFill="1" applyBorder="1" applyAlignment="1" applyProtection="1">
      <alignment horizontal="right" vertical="center"/>
      <protection/>
    </xf>
    <xf numFmtId="3" fontId="92" fillId="34" borderId="30" xfId="64" applyNumberFormat="1" applyFont="1" applyFill="1" applyBorder="1" applyAlignment="1" applyProtection="1">
      <alignment horizontal="right" vertical="center"/>
      <protection/>
    </xf>
    <xf numFmtId="3" fontId="93" fillId="34" borderId="30" xfId="64" applyNumberFormat="1" applyFont="1" applyFill="1" applyBorder="1" applyAlignment="1" applyProtection="1">
      <alignment horizontal="right" vertical="center"/>
      <protection/>
    </xf>
    <xf numFmtId="3" fontId="94" fillId="34" borderId="21" xfId="64" applyNumberFormat="1" applyFont="1" applyFill="1" applyBorder="1" applyAlignment="1" applyProtection="1">
      <alignment horizontal="right" vertical="center"/>
      <protection/>
    </xf>
    <xf numFmtId="0" fontId="95" fillId="0" borderId="0" xfId="0" applyFont="1" applyAlignment="1" applyProtection="1">
      <alignment/>
      <protection locked="0"/>
    </xf>
    <xf numFmtId="0" fontId="12" fillId="0" borderId="0" xfId="64" applyFont="1" applyAlignment="1" applyProtection="1">
      <alignment horizontal="left" wrapText="1"/>
      <protection locked="0"/>
    </xf>
    <xf numFmtId="0" fontId="96" fillId="0" borderId="0" xfId="0" applyFont="1" applyAlignment="1" applyProtection="1">
      <alignment/>
      <protection locked="0"/>
    </xf>
    <xf numFmtId="49" fontId="97" fillId="0" borderId="14" xfId="0" applyNumberFormat="1" applyFont="1" applyBorder="1" applyAlignment="1" applyProtection="1">
      <alignment horizontal="right"/>
      <protection locked="0"/>
    </xf>
    <xf numFmtId="0" fontId="96" fillId="0" borderId="0" xfId="0" applyFont="1" applyBorder="1" applyAlignment="1" applyProtection="1">
      <alignment/>
      <protection locked="0"/>
    </xf>
    <xf numFmtId="0" fontId="12" fillId="0" borderId="0" xfId="64" applyFont="1" applyAlignment="1" applyProtection="1">
      <alignment wrapText="1"/>
      <protection locked="0"/>
    </xf>
    <xf numFmtId="0" fontId="12" fillId="33" borderId="0" xfId="64" applyFont="1" applyFill="1" applyBorder="1" applyAlignment="1" applyProtection="1">
      <alignment horizontal="left"/>
      <protection locked="0"/>
    </xf>
    <xf numFmtId="0" fontId="18" fillId="33" borderId="0" xfId="64" applyFont="1" applyFill="1" applyBorder="1" applyAlignment="1" applyProtection="1">
      <alignment/>
      <protection locked="0"/>
    </xf>
    <xf numFmtId="0" fontId="95" fillId="35" borderId="30" xfId="0" applyFont="1" applyFill="1" applyBorder="1" applyAlignment="1" applyProtection="1">
      <alignment/>
      <protection locked="0"/>
    </xf>
    <xf numFmtId="0" fontId="95" fillId="35" borderId="0" xfId="0" applyFont="1" applyFill="1" applyAlignment="1" applyProtection="1">
      <alignment/>
      <protection locked="0"/>
    </xf>
    <xf numFmtId="0" fontId="95" fillId="35" borderId="31" xfId="0" applyFont="1" applyFill="1" applyBorder="1" applyAlignment="1" applyProtection="1">
      <alignment/>
      <protection locked="0"/>
    </xf>
    <xf numFmtId="0" fontId="11" fillId="34" borderId="18" xfId="64" applyFont="1" applyFill="1" applyBorder="1" applyAlignment="1" applyProtection="1">
      <alignment horizontal="center"/>
      <protection locked="0"/>
    </xf>
    <xf numFmtId="0" fontId="11" fillId="34" borderId="36" xfId="64" applyFont="1" applyFill="1" applyBorder="1" applyAlignment="1" applyProtection="1">
      <alignment horizontal="center"/>
      <protection locked="0"/>
    </xf>
    <xf numFmtId="0" fontId="98" fillId="0" borderId="31" xfId="0" applyFont="1" applyBorder="1" applyAlignment="1" applyProtection="1">
      <alignment/>
      <protection locked="0"/>
    </xf>
    <xf numFmtId="3" fontId="95" fillId="0" borderId="0" xfId="0" applyNumberFormat="1" applyFont="1" applyAlignment="1" applyProtection="1">
      <alignment/>
      <protection locked="0"/>
    </xf>
    <xf numFmtId="0" fontId="13" fillId="34" borderId="26" xfId="64" applyNumberFormat="1" applyFont="1" applyFill="1" applyBorder="1" applyAlignment="1" applyProtection="1">
      <alignment horizontal="center"/>
      <protection locked="0"/>
    </xf>
    <xf numFmtId="0" fontId="13" fillId="34" borderId="27" xfId="64" applyFont="1" applyFill="1" applyBorder="1" applyAlignment="1" applyProtection="1">
      <alignment wrapText="1"/>
      <protection locked="0"/>
    </xf>
    <xf numFmtId="0" fontId="13" fillId="34" borderId="34" xfId="64" applyNumberFormat="1" applyFont="1" applyFill="1" applyBorder="1" applyAlignment="1" applyProtection="1">
      <alignment horizontal="center"/>
      <protection locked="0"/>
    </xf>
    <xf numFmtId="3" fontId="22" fillId="34" borderId="58" xfId="64" applyNumberFormat="1" applyFont="1" applyFill="1" applyBorder="1" applyAlignment="1" applyProtection="1">
      <alignment horizontal="right"/>
      <protection/>
    </xf>
    <xf numFmtId="0" fontId="13" fillId="34" borderId="12" xfId="64" applyNumberFormat="1" applyFont="1" applyFill="1" applyBorder="1" applyAlignment="1" applyProtection="1">
      <alignment horizontal="center"/>
      <protection locked="0"/>
    </xf>
    <xf numFmtId="0" fontId="13" fillId="34" borderId="28" xfId="64" applyFont="1" applyFill="1" applyBorder="1" applyAlignment="1" applyProtection="1">
      <alignment/>
      <protection locked="0"/>
    </xf>
    <xf numFmtId="3" fontId="22" fillId="34" borderId="21" xfId="64" applyNumberFormat="1" applyFont="1" applyFill="1" applyBorder="1" applyAlignment="1" applyProtection="1">
      <alignment horizontal="right"/>
      <protection/>
    </xf>
    <xf numFmtId="3" fontId="22" fillId="34" borderId="10" xfId="64" applyNumberFormat="1" applyFont="1" applyFill="1" applyBorder="1" applyAlignment="1" applyProtection="1">
      <alignment horizontal="right"/>
      <protection/>
    </xf>
    <xf numFmtId="0" fontId="13" fillId="34" borderId="22" xfId="64" applyFont="1" applyFill="1" applyBorder="1" applyAlignment="1" applyProtection="1">
      <alignment wrapText="1"/>
      <protection locked="0"/>
    </xf>
    <xf numFmtId="0" fontId="17" fillId="34" borderId="42" xfId="64" applyNumberFormat="1" applyFont="1" applyFill="1" applyBorder="1" applyAlignment="1" applyProtection="1">
      <alignment horizontal="center"/>
      <protection locked="0"/>
    </xf>
    <xf numFmtId="0" fontId="17" fillId="34" borderId="41" xfId="64" applyFont="1" applyFill="1" applyBorder="1" applyAlignment="1" applyProtection="1">
      <alignment wrapText="1"/>
      <protection locked="0"/>
    </xf>
    <xf numFmtId="0" fontId="17" fillId="34" borderId="73" xfId="64" applyNumberFormat="1" applyFont="1" applyFill="1" applyBorder="1" applyAlignment="1" applyProtection="1">
      <alignment horizontal="center"/>
      <protection locked="0"/>
    </xf>
    <xf numFmtId="3" fontId="23" fillId="34" borderId="71" xfId="64" applyNumberFormat="1" applyFont="1" applyFill="1" applyBorder="1" applyAlignment="1" applyProtection="1">
      <alignment horizontal="right"/>
      <protection/>
    </xf>
    <xf numFmtId="3" fontId="23" fillId="34" borderId="73" xfId="64" applyNumberFormat="1" applyFont="1" applyFill="1" applyBorder="1" applyAlignment="1" applyProtection="1">
      <alignment horizontal="right"/>
      <protection/>
    </xf>
    <xf numFmtId="3" fontId="23" fillId="34" borderId="42" xfId="64" applyNumberFormat="1" applyFont="1" applyFill="1" applyBorder="1" applyAlignment="1" applyProtection="1">
      <alignment horizontal="right"/>
      <protection/>
    </xf>
    <xf numFmtId="3" fontId="23" fillId="34" borderId="74" xfId="64" applyNumberFormat="1" applyFont="1" applyFill="1" applyBorder="1" applyAlignment="1" applyProtection="1">
      <alignment horizontal="right"/>
      <protection/>
    </xf>
    <xf numFmtId="0" fontId="13" fillId="34" borderId="28" xfId="64" applyFont="1" applyFill="1" applyBorder="1" applyAlignment="1" applyProtection="1">
      <alignment wrapText="1"/>
      <protection locked="0"/>
    </xf>
    <xf numFmtId="3" fontId="22" fillId="34" borderId="30" xfId="64" applyNumberFormat="1" applyFont="1" applyFill="1" applyBorder="1" applyAlignment="1" applyProtection="1">
      <alignment horizontal="right"/>
      <protection/>
    </xf>
    <xf numFmtId="3" fontId="22" fillId="34" borderId="19" xfId="64" applyNumberFormat="1" applyFont="1" applyFill="1" applyBorder="1" applyAlignment="1" applyProtection="1">
      <alignment horizontal="right"/>
      <protection/>
    </xf>
    <xf numFmtId="0" fontId="95" fillId="0" borderId="0" xfId="0" applyFont="1" applyBorder="1" applyAlignment="1" applyProtection="1">
      <alignment/>
      <protection locked="0"/>
    </xf>
    <xf numFmtId="0" fontId="98" fillId="0" borderId="32" xfId="0" applyFont="1" applyBorder="1" applyAlignment="1" applyProtection="1">
      <alignment/>
      <protection locked="0"/>
    </xf>
    <xf numFmtId="0" fontId="98" fillId="0" borderId="0" xfId="0" applyFont="1" applyAlignment="1" applyProtection="1">
      <alignment/>
      <protection locked="0"/>
    </xf>
    <xf numFmtId="0" fontId="17" fillId="0" borderId="0" xfId="64" applyFont="1" applyBorder="1" applyProtection="1">
      <alignment/>
      <protection locked="0"/>
    </xf>
    <xf numFmtId="0" fontId="17" fillId="0" borderId="0" xfId="64" applyNumberFormat="1" applyFont="1" applyBorder="1" applyAlignment="1" applyProtection="1">
      <alignment horizontal="center" wrapText="1"/>
      <protection locked="0"/>
    </xf>
    <xf numFmtId="0" fontId="12" fillId="0" borderId="0" xfId="64" applyFont="1" applyBorder="1" applyAlignment="1" applyProtection="1">
      <alignment/>
      <protection locked="0"/>
    </xf>
    <xf numFmtId="0" fontId="17" fillId="0" borderId="14" xfId="64" applyFont="1" applyBorder="1" applyAlignment="1" applyProtection="1">
      <alignment/>
      <protection locked="0"/>
    </xf>
    <xf numFmtId="0" fontId="12" fillId="0" borderId="14" xfId="64" applyFont="1" applyBorder="1" applyAlignment="1" applyProtection="1">
      <alignment/>
      <protection locked="0"/>
    </xf>
    <xf numFmtId="0" fontId="12" fillId="0" borderId="0" xfId="64" applyNumberFormat="1" applyFont="1" applyBorder="1" applyAlignment="1" applyProtection="1">
      <alignment horizontal="left" wrapText="1"/>
      <protection locked="0"/>
    </xf>
    <xf numFmtId="0" fontId="18" fillId="0" borderId="0" xfId="64" applyFont="1" applyBorder="1" applyProtection="1">
      <alignment/>
      <protection locked="0"/>
    </xf>
    <xf numFmtId="0" fontId="12" fillId="0" borderId="0" xfId="64" applyFont="1" applyBorder="1" applyProtection="1">
      <alignment/>
      <protection locked="0"/>
    </xf>
    <xf numFmtId="0" fontId="21" fillId="0" borderId="0" xfId="64" applyFont="1" applyBorder="1" applyProtection="1">
      <alignment/>
      <protection locked="0"/>
    </xf>
    <xf numFmtId="0" fontId="5" fillId="0" borderId="0" xfId="64" applyFont="1" applyBorder="1" applyAlignment="1" applyProtection="1">
      <alignment horizontal="center"/>
      <protection locked="0"/>
    </xf>
    <xf numFmtId="0" fontId="10" fillId="0" borderId="0" xfId="64" applyFont="1" applyBorder="1" applyAlignment="1" applyProtection="1">
      <alignment horizontal="center"/>
      <protection locked="0"/>
    </xf>
    <xf numFmtId="49" fontId="8" fillId="34" borderId="74" xfId="64" applyNumberFormat="1" applyFont="1" applyFill="1" applyBorder="1" applyAlignment="1" applyProtection="1">
      <alignment horizontal="center" vertical="center"/>
      <protection locked="0"/>
    </xf>
    <xf numFmtId="49" fontId="8" fillId="34" borderId="63" xfId="64" applyNumberFormat="1" applyFont="1" applyFill="1" applyBorder="1" applyAlignment="1" applyProtection="1">
      <alignment horizontal="left" vertical="center" wrapText="1"/>
      <protection locked="0"/>
    </xf>
    <xf numFmtId="49" fontId="8" fillId="34" borderId="16" xfId="64" applyNumberFormat="1" applyFont="1" applyFill="1" applyBorder="1" applyAlignment="1" applyProtection="1">
      <alignment horizontal="center" vertical="center"/>
      <protection locked="0"/>
    </xf>
    <xf numFmtId="49" fontId="8" fillId="34" borderId="67" xfId="64" applyNumberFormat="1" applyFont="1" applyFill="1" applyBorder="1" applyAlignment="1" applyProtection="1">
      <alignment vertical="center" wrapText="1"/>
      <protection locked="0"/>
    </xf>
    <xf numFmtId="49" fontId="84" fillId="0" borderId="0" xfId="0" applyNumberFormat="1" applyFont="1" applyBorder="1" applyAlignment="1" applyProtection="1">
      <alignment vertical="center"/>
      <protection locked="0"/>
    </xf>
    <xf numFmtId="0" fontId="25" fillId="0" borderId="11" xfId="0" applyFont="1" applyBorder="1" applyAlignment="1" applyProtection="1">
      <alignment horizontal="left" vertical="center" wrapText="1"/>
      <protection locked="0"/>
    </xf>
    <xf numFmtId="0" fontId="26" fillId="0" borderId="11" xfId="0" applyFont="1" applyBorder="1" applyAlignment="1" applyProtection="1">
      <alignment horizontal="center" vertical="center"/>
      <protection locked="0"/>
    </xf>
    <xf numFmtId="49" fontId="99" fillId="0" borderId="14" xfId="0" applyNumberFormat="1" applyFont="1" applyBorder="1" applyAlignment="1" applyProtection="1">
      <alignment horizontal="right"/>
      <protection locked="0"/>
    </xf>
    <xf numFmtId="49" fontId="8" fillId="34" borderId="0" xfId="64" applyNumberFormat="1" applyFont="1" applyFill="1" applyBorder="1" applyAlignment="1" applyProtection="1">
      <alignment horizontal="center" vertical="center" wrapText="1"/>
      <protection locked="0"/>
    </xf>
    <xf numFmtId="0" fontId="28" fillId="0" borderId="11" xfId="0" applyFont="1" applyBorder="1" applyAlignment="1">
      <alignment horizontal="left" vertical="center"/>
    </xf>
    <xf numFmtId="0" fontId="28" fillId="0" borderId="11" xfId="0" applyFont="1" applyBorder="1" applyAlignment="1">
      <alignment horizontal="left" vertical="center" wrapText="1"/>
    </xf>
    <xf numFmtId="0" fontId="28" fillId="34" borderId="11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3" fontId="5" fillId="34" borderId="21" xfId="64" applyNumberFormat="1" applyFont="1" applyFill="1" applyBorder="1" applyAlignment="1" applyProtection="1">
      <alignment horizontal="right" vertical="center"/>
      <protection/>
    </xf>
    <xf numFmtId="3" fontId="8" fillId="34" borderId="45" xfId="64" applyNumberFormat="1" applyFont="1" applyFill="1" applyBorder="1" applyAlignment="1" applyProtection="1">
      <alignment horizontal="right" vertical="center"/>
      <protection/>
    </xf>
    <xf numFmtId="3" fontId="91" fillId="34" borderId="45" xfId="64" applyNumberFormat="1" applyFont="1" applyFill="1" applyBorder="1" applyAlignment="1" applyProtection="1">
      <alignment horizontal="right" vertical="center"/>
      <protection/>
    </xf>
    <xf numFmtId="3" fontId="100" fillId="34" borderId="21" xfId="64" applyNumberFormat="1" applyFont="1" applyFill="1" applyBorder="1" applyAlignment="1" applyProtection="1">
      <alignment horizontal="right" vertical="center"/>
      <protection/>
    </xf>
    <xf numFmtId="3" fontId="5" fillId="34" borderId="30" xfId="64" applyNumberFormat="1" applyFont="1" applyFill="1" applyBorder="1" applyAlignment="1" applyProtection="1">
      <alignment horizontal="right" vertical="center"/>
      <protection/>
    </xf>
    <xf numFmtId="3" fontId="100" fillId="34" borderId="30" xfId="64" applyNumberFormat="1" applyFont="1" applyFill="1" applyBorder="1" applyAlignment="1" applyProtection="1">
      <alignment horizontal="right" vertical="center"/>
      <protection/>
    </xf>
    <xf numFmtId="3" fontId="8" fillId="34" borderId="46" xfId="64" applyNumberFormat="1" applyFont="1" applyFill="1" applyBorder="1" applyAlignment="1" applyProtection="1">
      <alignment horizontal="right" vertical="center"/>
      <protection/>
    </xf>
    <xf numFmtId="3" fontId="91" fillId="34" borderId="46" xfId="64" applyNumberFormat="1" applyFont="1" applyFill="1" applyBorder="1" applyAlignment="1" applyProtection="1">
      <alignment horizontal="right" vertical="center"/>
      <protection/>
    </xf>
    <xf numFmtId="3" fontId="8" fillId="34" borderId="58" xfId="64" applyNumberFormat="1" applyFont="1" applyFill="1" applyBorder="1" applyAlignment="1" applyProtection="1">
      <alignment horizontal="right" vertical="center"/>
      <protection/>
    </xf>
    <xf numFmtId="3" fontId="91" fillId="34" borderId="58" xfId="64" applyNumberFormat="1" applyFont="1" applyFill="1" applyBorder="1" applyAlignment="1" applyProtection="1">
      <alignment horizontal="right" vertical="center"/>
      <protection/>
    </xf>
    <xf numFmtId="3" fontId="10" fillId="34" borderId="21" xfId="64" applyNumberFormat="1" applyFont="1" applyFill="1" applyBorder="1" applyAlignment="1" applyProtection="1">
      <alignment horizontal="right" vertical="center"/>
      <protection/>
    </xf>
    <xf numFmtId="3" fontId="10" fillId="34" borderId="11" xfId="64" applyNumberFormat="1" applyFont="1" applyFill="1" applyBorder="1" applyAlignment="1" applyProtection="1">
      <alignment horizontal="right" vertical="center"/>
      <protection/>
    </xf>
    <xf numFmtId="3" fontId="10" fillId="34" borderId="46" xfId="64" applyNumberFormat="1" applyFont="1" applyFill="1" applyBorder="1" applyAlignment="1" applyProtection="1">
      <alignment horizontal="right" vertical="center"/>
      <protection/>
    </xf>
    <xf numFmtId="3" fontId="92" fillId="34" borderId="46" xfId="64" applyNumberFormat="1" applyFont="1" applyFill="1" applyBorder="1" applyAlignment="1" applyProtection="1">
      <alignment horizontal="right" vertical="center"/>
      <protection/>
    </xf>
    <xf numFmtId="3" fontId="8" fillId="34" borderId="71" xfId="64" applyNumberFormat="1" applyFont="1" applyFill="1" applyBorder="1" applyAlignment="1" applyProtection="1">
      <alignment horizontal="right" vertical="center"/>
      <protection/>
    </xf>
    <xf numFmtId="3" fontId="91" fillId="34" borderId="71" xfId="64" applyNumberFormat="1" applyFont="1" applyFill="1" applyBorder="1" applyAlignment="1" applyProtection="1">
      <alignment horizontal="right" vertical="center"/>
      <protection/>
    </xf>
    <xf numFmtId="3" fontId="10" fillId="34" borderId="58" xfId="64" applyNumberFormat="1" applyFont="1" applyFill="1" applyBorder="1" applyAlignment="1" applyProtection="1">
      <alignment horizontal="right" vertical="center"/>
      <protection/>
    </xf>
    <xf numFmtId="3" fontId="92" fillId="34" borderId="58" xfId="64" applyNumberFormat="1" applyFont="1" applyFill="1" applyBorder="1" applyAlignment="1" applyProtection="1">
      <alignment horizontal="right" vertical="center"/>
      <protection/>
    </xf>
    <xf numFmtId="3" fontId="10" fillId="34" borderId="30" xfId="64" applyNumberFormat="1" applyFont="1" applyFill="1" applyBorder="1" applyAlignment="1" applyProtection="1">
      <alignment horizontal="right" vertical="center"/>
      <protection/>
    </xf>
    <xf numFmtId="3" fontId="10" fillId="34" borderId="45" xfId="64" applyNumberFormat="1" applyFont="1" applyFill="1" applyBorder="1" applyAlignment="1" applyProtection="1">
      <alignment horizontal="right" vertical="center"/>
      <protection/>
    </xf>
    <xf numFmtId="3" fontId="101" fillId="34" borderId="21" xfId="64" applyNumberFormat="1" applyFont="1" applyFill="1" applyBorder="1" applyAlignment="1" applyProtection="1">
      <alignment horizontal="right" vertical="center"/>
      <protection/>
    </xf>
    <xf numFmtId="3" fontId="102" fillId="34" borderId="46" xfId="64" applyNumberFormat="1" applyFont="1" applyFill="1" applyBorder="1" applyAlignment="1" applyProtection="1">
      <alignment horizontal="right" vertical="center"/>
      <protection/>
    </xf>
    <xf numFmtId="49" fontId="0" fillId="34" borderId="0" xfId="0" applyNumberFormat="1" applyFill="1" applyAlignment="1" applyProtection="1">
      <alignment vertical="center"/>
      <protection locked="0"/>
    </xf>
    <xf numFmtId="49" fontId="10" fillId="34" borderId="0" xfId="64" applyNumberFormat="1" applyFont="1" applyFill="1" applyAlignment="1" applyProtection="1">
      <alignment vertical="center"/>
      <protection locked="0"/>
    </xf>
    <xf numFmtId="49" fontId="5" fillId="34" borderId="0" xfId="64" applyNumberFormat="1" applyFont="1" applyFill="1" applyBorder="1" applyAlignment="1" applyProtection="1">
      <alignment horizontal="center" vertical="center" wrapText="1"/>
      <protection locked="0"/>
    </xf>
    <xf numFmtId="49" fontId="5" fillId="34" borderId="0" xfId="64" applyNumberFormat="1" applyFont="1" applyFill="1" applyBorder="1" applyAlignment="1" applyProtection="1">
      <alignment horizontal="left" vertical="center" wrapText="1"/>
      <protection locked="0"/>
    </xf>
    <xf numFmtId="49" fontId="0" fillId="34" borderId="0" xfId="0" applyNumberFormat="1" applyFill="1" applyBorder="1" applyAlignment="1" applyProtection="1">
      <alignment vertical="center"/>
      <protection locked="0"/>
    </xf>
    <xf numFmtId="0" fontId="28" fillId="0" borderId="11" xfId="0" applyFont="1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49" fontId="86" fillId="0" borderId="0" xfId="0" applyNumberFormat="1" applyFont="1" applyAlignment="1" applyProtection="1">
      <alignment horizontal="right"/>
      <protection locked="0"/>
    </xf>
    <xf numFmtId="3" fontId="103" fillId="34" borderId="11" xfId="64" applyNumberFormat="1" applyFont="1" applyFill="1" applyBorder="1" applyAlignment="1" applyProtection="1">
      <alignment horizontal="right" vertical="center"/>
      <protection locked="0"/>
    </xf>
    <xf numFmtId="3" fontId="104" fillId="34" borderId="21" xfId="64" applyNumberFormat="1" applyFont="1" applyFill="1" applyBorder="1" applyAlignment="1" applyProtection="1">
      <alignment horizontal="right" vertical="center"/>
      <protection/>
    </xf>
    <xf numFmtId="3" fontId="105" fillId="0" borderId="11" xfId="64" applyNumberFormat="1" applyFont="1" applyBorder="1" applyAlignment="1" applyProtection="1">
      <alignment horizontal="right" vertical="center"/>
      <protection locked="0"/>
    </xf>
    <xf numFmtId="3" fontId="105" fillId="34" borderId="11" xfId="64" applyNumberFormat="1" applyFont="1" applyFill="1" applyBorder="1" applyAlignment="1" applyProtection="1">
      <alignment horizontal="right" vertical="center"/>
      <protection locked="0"/>
    </xf>
    <xf numFmtId="3" fontId="104" fillId="34" borderId="30" xfId="64" applyNumberFormat="1" applyFont="1" applyFill="1" applyBorder="1" applyAlignment="1" applyProtection="1">
      <alignment horizontal="right" vertical="center"/>
      <protection/>
    </xf>
    <xf numFmtId="49" fontId="5" fillId="34" borderId="11" xfId="64" applyNumberFormat="1" applyFont="1" applyFill="1" applyBorder="1" applyAlignment="1" applyProtection="1">
      <alignment horizontal="center" vertical="center"/>
      <protection locked="0"/>
    </xf>
    <xf numFmtId="3" fontId="106" fillId="34" borderId="21" xfId="64" applyNumberFormat="1" applyFont="1" applyFill="1" applyBorder="1" applyAlignment="1" applyProtection="1">
      <alignment horizontal="right" vertical="center"/>
      <protection/>
    </xf>
    <xf numFmtId="3" fontId="104" fillId="34" borderId="21" xfId="64" applyNumberFormat="1" applyFont="1" applyFill="1" applyBorder="1" applyAlignment="1" applyProtection="1">
      <alignment horizontal="right" vertical="center"/>
      <protection/>
    </xf>
    <xf numFmtId="49" fontId="4" fillId="34" borderId="75" xfId="64" applyNumberFormat="1" applyFont="1" applyFill="1" applyBorder="1" applyAlignment="1" applyProtection="1">
      <alignment horizontal="center" vertical="center" wrapText="1"/>
      <protection locked="0"/>
    </xf>
    <xf numFmtId="49" fontId="4" fillId="34" borderId="37" xfId="64" applyNumberFormat="1" applyFont="1" applyFill="1" applyBorder="1" applyAlignment="1" applyProtection="1">
      <alignment horizontal="center" vertical="center" wrapText="1"/>
      <protection locked="0"/>
    </xf>
    <xf numFmtId="0" fontId="11" fillId="34" borderId="0" xfId="64" applyFont="1" applyFill="1" applyBorder="1" applyAlignment="1" applyProtection="1">
      <alignment horizontal="left" wrapText="1"/>
      <protection locked="0"/>
    </xf>
    <xf numFmtId="49" fontId="4" fillId="34" borderId="35" xfId="64" applyNumberFormat="1" applyFont="1" applyFill="1" applyBorder="1" applyAlignment="1" applyProtection="1">
      <alignment horizontal="center" vertical="center" wrapText="1"/>
      <protection locked="0"/>
    </xf>
    <xf numFmtId="49" fontId="4" fillId="34" borderId="36" xfId="64" applyNumberFormat="1" applyFont="1" applyFill="1" applyBorder="1" applyAlignment="1" applyProtection="1">
      <alignment horizontal="center" vertical="center" wrapText="1"/>
      <protection locked="0"/>
    </xf>
    <xf numFmtId="49" fontId="4" fillId="34" borderId="37" xfId="64" applyNumberFormat="1" applyFont="1" applyFill="1" applyBorder="1" applyAlignment="1" applyProtection="1">
      <alignment horizontal="center" vertical="center" wrapText="1"/>
      <protection locked="0"/>
    </xf>
    <xf numFmtId="49" fontId="11" fillId="34" borderId="39" xfId="64" applyNumberFormat="1" applyFont="1" applyFill="1" applyBorder="1" applyAlignment="1" applyProtection="1">
      <alignment horizontal="center" vertical="center" wrapText="1"/>
      <protection locked="0"/>
    </xf>
    <xf numFmtId="49" fontId="11" fillId="34" borderId="76" xfId="64" applyNumberFormat="1" applyFont="1" applyFill="1" applyBorder="1" applyAlignment="1" applyProtection="1">
      <alignment horizontal="center" vertical="center" wrapText="1"/>
      <protection locked="0"/>
    </xf>
    <xf numFmtId="49" fontId="15" fillId="34" borderId="76" xfId="64" applyNumberFormat="1" applyFont="1" applyFill="1" applyBorder="1" applyAlignment="1" applyProtection="1">
      <alignment horizontal="center" vertical="center" wrapText="1"/>
      <protection locked="0"/>
    </xf>
    <xf numFmtId="49" fontId="15" fillId="34" borderId="77" xfId="64" applyNumberFormat="1" applyFont="1" applyFill="1" applyBorder="1" applyAlignment="1" applyProtection="1">
      <alignment horizontal="center" vertical="center" wrapText="1"/>
      <protection locked="0"/>
    </xf>
    <xf numFmtId="49" fontId="15" fillId="34" borderId="18" xfId="64" applyNumberFormat="1" applyFont="1" applyFill="1" applyBorder="1" applyAlignment="1" applyProtection="1">
      <alignment horizontal="center" vertical="center" wrapText="1"/>
      <protection locked="0"/>
    </xf>
    <xf numFmtId="49" fontId="15" fillId="34" borderId="54" xfId="64" applyNumberFormat="1" applyFont="1" applyFill="1" applyBorder="1" applyAlignment="1" applyProtection="1">
      <alignment horizontal="center" vertical="center" wrapText="1"/>
      <protection locked="0"/>
    </xf>
    <xf numFmtId="49" fontId="15" fillId="34" borderId="78" xfId="64" applyNumberFormat="1" applyFont="1" applyFill="1" applyBorder="1" applyAlignment="1" applyProtection="1">
      <alignment horizontal="center" vertical="center" wrapText="1"/>
      <protection locked="0"/>
    </xf>
    <xf numFmtId="49" fontId="8" fillId="33" borderId="0" xfId="64" applyNumberFormat="1" applyFont="1" applyFill="1" applyAlignment="1" applyProtection="1">
      <alignment horizontal="left" vertical="center" wrapText="1"/>
      <protection locked="0"/>
    </xf>
    <xf numFmtId="49" fontId="9" fillId="0" borderId="0" xfId="64" applyNumberFormat="1" applyFont="1" applyAlignment="1" applyProtection="1">
      <alignment horizontal="left" vertical="center" wrapText="1"/>
      <protection locked="0"/>
    </xf>
    <xf numFmtId="49" fontId="8" fillId="34" borderId="0" xfId="64" applyNumberFormat="1" applyFont="1" applyFill="1" applyBorder="1" applyAlignment="1" applyProtection="1">
      <alignment horizontal="left" vertical="center" wrapText="1"/>
      <protection locked="0"/>
    </xf>
    <xf numFmtId="49" fontId="8" fillId="33" borderId="14" xfId="64" applyNumberFormat="1" applyFont="1" applyFill="1" applyBorder="1" applyAlignment="1" applyProtection="1">
      <alignment horizontal="left" vertical="center" wrapText="1"/>
      <protection locked="0"/>
    </xf>
    <xf numFmtId="49" fontId="8" fillId="34" borderId="0" xfId="64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64" applyNumberFormat="1" applyFont="1" applyBorder="1" applyAlignment="1" applyProtection="1">
      <alignment horizontal="left" vertical="center" wrapText="1"/>
      <protection locked="0"/>
    </xf>
    <xf numFmtId="49" fontId="5" fillId="0" borderId="52" xfId="64" applyNumberFormat="1" applyFont="1" applyBorder="1" applyAlignment="1" applyProtection="1">
      <alignment horizontal="left" vertical="center" wrapText="1"/>
      <protection locked="0"/>
    </xf>
    <xf numFmtId="49" fontId="4" fillId="33" borderId="0" xfId="64" applyNumberFormat="1" applyFont="1" applyFill="1" applyBorder="1" applyAlignment="1" applyProtection="1">
      <alignment horizontal="right" vertical="center"/>
      <protection locked="0"/>
    </xf>
    <xf numFmtId="49" fontId="4" fillId="33" borderId="0" xfId="64" applyNumberFormat="1" applyFont="1" applyFill="1" applyAlignment="1" applyProtection="1">
      <alignment horizontal="right" vertical="center"/>
      <protection locked="0"/>
    </xf>
    <xf numFmtId="49" fontId="8" fillId="34" borderId="35" xfId="64" applyNumberFormat="1" applyFont="1" applyFill="1" applyBorder="1" applyAlignment="1" applyProtection="1">
      <alignment horizontal="center" vertical="center" wrapText="1"/>
      <protection locked="0"/>
    </xf>
    <xf numFmtId="49" fontId="8" fillId="34" borderId="36" xfId="64" applyNumberFormat="1" applyFont="1" applyFill="1" applyBorder="1" applyAlignment="1" applyProtection="1">
      <alignment horizontal="center" vertical="center" wrapText="1"/>
      <protection locked="0"/>
    </xf>
    <xf numFmtId="49" fontId="8" fillId="34" borderId="37" xfId="64" applyNumberFormat="1" applyFont="1" applyFill="1" applyBorder="1" applyAlignment="1" applyProtection="1">
      <alignment horizontal="center" vertical="center" wrapText="1"/>
      <protection locked="0"/>
    </xf>
    <xf numFmtId="49" fontId="8" fillId="34" borderId="77" xfId="64" applyNumberFormat="1" applyFont="1" applyFill="1" applyBorder="1" applyAlignment="1" applyProtection="1">
      <alignment horizontal="center" vertical="center"/>
      <protection locked="0"/>
    </xf>
    <xf numFmtId="49" fontId="8" fillId="34" borderId="79" xfId="64" applyNumberFormat="1" applyFont="1" applyFill="1" applyBorder="1" applyAlignment="1" applyProtection="1">
      <alignment horizontal="center" vertical="center"/>
      <protection locked="0"/>
    </xf>
    <xf numFmtId="49" fontId="8" fillId="34" borderId="78" xfId="64" applyNumberFormat="1" applyFont="1" applyFill="1" applyBorder="1" applyAlignment="1" applyProtection="1">
      <alignment horizontal="center" vertical="center"/>
      <protection locked="0"/>
    </xf>
    <xf numFmtId="0" fontId="3" fillId="35" borderId="35" xfId="64" applyFont="1" applyFill="1" applyBorder="1" applyAlignment="1" applyProtection="1">
      <alignment horizontal="center" vertical="center" wrapText="1"/>
      <protection locked="0"/>
    </xf>
    <xf numFmtId="0" fontId="3" fillId="35" borderId="36" xfId="64" applyFont="1" applyFill="1" applyBorder="1" applyAlignment="1" applyProtection="1">
      <alignment horizontal="center" vertical="center" wrapText="1"/>
      <protection locked="0"/>
    </xf>
    <xf numFmtId="0" fontId="3" fillId="35" borderId="37" xfId="64" applyFont="1" applyFill="1" applyBorder="1" applyAlignment="1" applyProtection="1">
      <alignment horizontal="center" vertical="center" wrapText="1"/>
      <protection locked="0"/>
    </xf>
    <xf numFmtId="0" fontId="0" fillId="35" borderId="41" xfId="0" applyFill="1" applyBorder="1" applyAlignment="1">
      <alignment horizontal="center"/>
    </xf>
    <xf numFmtId="0" fontId="0" fillId="35" borderId="80" xfId="0" applyFill="1" applyBorder="1" applyAlignment="1">
      <alignment horizontal="center"/>
    </xf>
    <xf numFmtId="0" fontId="0" fillId="35" borderId="64" xfId="0" applyFill="1" applyBorder="1" applyAlignment="1">
      <alignment horizontal="center"/>
    </xf>
    <xf numFmtId="0" fontId="11" fillId="35" borderId="35" xfId="64" applyFont="1" applyFill="1" applyBorder="1" applyAlignment="1" applyProtection="1">
      <alignment horizontal="center" vertical="center" wrapText="1"/>
      <protection locked="0"/>
    </xf>
    <xf numFmtId="0" fontId="11" fillId="35" borderId="36" xfId="64" applyFont="1" applyFill="1" applyBorder="1" applyAlignment="1" applyProtection="1">
      <alignment horizontal="center" vertical="center" wrapText="1"/>
      <protection locked="0"/>
    </xf>
    <xf numFmtId="0" fontId="11" fillId="35" borderId="37" xfId="64" applyFont="1" applyFill="1" applyBorder="1" applyAlignment="1" applyProtection="1">
      <alignment horizontal="center" vertical="center" wrapText="1"/>
      <protection locked="0"/>
    </xf>
    <xf numFmtId="0" fontId="11" fillId="35" borderId="39" xfId="64" applyFont="1" applyFill="1" applyBorder="1" applyAlignment="1" applyProtection="1">
      <alignment horizontal="center" vertical="center"/>
      <protection locked="0"/>
    </xf>
    <xf numFmtId="0" fontId="11" fillId="35" borderId="61" xfId="64" applyFont="1" applyFill="1" applyBorder="1" applyAlignment="1" applyProtection="1">
      <alignment horizontal="center" vertical="center"/>
      <protection locked="0"/>
    </xf>
    <xf numFmtId="0" fontId="11" fillId="35" borderId="18" xfId="64" applyFont="1" applyFill="1" applyBorder="1" applyAlignment="1" applyProtection="1">
      <alignment horizontal="center" vertical="center"/>
      <protection locked="0"/>
    </xf>
    <xf numFmtId="0" fontId="4" fillId="34" borderId="35" xfId="64" applyNumberFormat="1" applyFont="1" applyFill="1" applyBorder="1" applyAlignment="1" applyProtection="1">
      <alignment horizontal="center" vertical="center" wrapText="1"/>
      <protection locked="0"/>
    </xf>
    <xf numFmtId="0" fontId="4" fillId="34" borderId="36" xfId="64" applyNumberFormat="1" applyFont="1" applyFill="1" applyBorder="1" applyAlignment="1" applyProtection="1">
      <alignment horizontal="center" vertical="center" wrapText="1"/>
      <protection locked="0"/>
    </xf>
    <xf numFmtId="0" fontId="4" fillId="34" borderId="37" xfId="64" applyNumberFormat="1" applyFont="1" applyFill="1" applyBorder="1" applyAlignment="1" applyProtection="1">
      <alignment horizontal="center" vertical="center" wrapText="1"/>
      <protection locked="0"/>
    </xf>
    <xf numFmtId="0" fontId="22" fillId="34" borderId="39" xfId="64" applyFont="1" applyFill="1" applyBorder="1" applyAlignment="1" applyProtection="1">
      <alignment horizontal="center" vertical="center" wrapText="1"/>
      <protection locked="0"/>
    </xf>
    <xf numFmtId="0" fontId="24" fillId="34" borderId="76" xfId="64" applyFont="1" applyFill="1" applyBorder="1" applyAlignment="1" applyProtection="1">
      <alignment horizontal="center" vertical="center" wrapText="1"/>
      <protection locked="0"/>
    </xf>
    <xf numFmtId="0" fontId="24" fillId="34" borderId="77" xfId="64" applyFont="1" applyFill="1" applyBorder="1" applyAlignment="1" applyProtection="1">
      <alignment horizontal="center" vertical="center" wrapText="1"/>
      <protection locked="0"/>
    </xf>
    <xf numFmtId="0" fontId="24" fillId="34" borderId="18" xfId="64" applyFont="1" applyFill="1" applyBorder="1" applyAlignment="1" applyProtection="1">
      <alignment horizontal="center" vertical="center" wrapText="1"/>
      <protection locked="0"/>
    </xf>
    <xf numFmtId="0" fontId="24" fillId="34" borderId="54" xfId="64" applyFont="1" applyFill="1" applyBorder="1" applyAlignment="1" applyProtection="1">
      <alignment horizontal="center" vertical="center" wrapText="1"/>
      <protection locked="0"/>
    </xf>
    <xf numFmtId="0" fontId="24" fillId="34" borderId="78" xfId="64" applyFont="1" applyFill="1" applyBorder="1" applyAlignment="1" applyProtection="1">
      <alignment horizontal="center" vertical="center" wrapText="1"/>
      <protection locked="0"/>
    </xf>
    <xf numFmtId="0" fontId="8" fillId="34" borderId="35" xfId="64" applyFont="1" applyFill="1" applyBorder="1" applyAlignment="1" applyProtection="1">
      <alignment horizontal="center" vertical="center" wrapText="1"/>
      <protection locked="0"/>
    </xf>
    <xf numFmtId="0" fontId="8" fillId="34" borderId="36" xfId="64" applyFont="1" applyFill="1" applyBorder="1" applyAlignment="1" applyProtection="1">
      <alignment horizontal="center" vertical="center" wrapText="1"/>
      <protection locked="0"/>
    </xf>
    <xf numFmtId="0" fontId="8" fillId="34" borderId="37" xfId="64" applyFont="1" applyFill="1" applyBorder="1" applyAlignment="1" applyProtection="1">
      <alignment horizontal="center" vertical="center" wrapText="1"/>
      <protection locked="0"/>
    </xf>
    <xf numFmtId="0" fontId="8" fillId="34" borderId="35" xfId="64" applyFont="1" applyFill="1" applyBorder="1" applyAlignment="1" applyProtection="1">
      <alignment horizontal="center" vertical="center"/>
      <protection locked="0"/>
    </xf>
    <xf numFmtId="0" fontId="8" fillId="34" borderId="36" xfId="64" applyFont="1" applyFill="1" applyBorder="1" applyAlignment="1" applyProtection="1">
      <alignment horizontal="center" vertical="center"/>
      <protection locked="0"/>
    </xf>
    <xf numFmtId="0" fontId="8" fillId="34" borderId="37" xfId="64" applyFont="1" applyFill="1" applyBorder="1" applyAlignment="1" applyProtection="1">
      <alignment horizontal="center" vertical="center"/>
      <protection locked="0"/>
    </xf>
    <xf numFmtId="0" fontId="5" fillId="0" borderId="0" xfId="64" applyNumberFormat="1" applyFont="1" applyBorder="1" applyAlignment="1" applyProtection="1">
      <alignment horizontal="left" wrapText="1"/>
      <protection locked="0"/>
    </xf>
    <xf numFmtId="0" fontId="8" fillId="33" borderId="0" xfId="64" applyFont="1" applyFill="1" applyAlignment="1" applyProtection="1">
      <alignment horizontal="left" wrapText="1"/>
      <protection locked="0"/>
    </xf>
    <xf numFmtId="0" fontId="9" fillId="0" borderId="0" xfId="64" applyFont="1" applyAlignment="1" applyProtection="1">
      <alignment horizontal="left" wrapText="1"/>
      <protection locked="0"/>
    </xf>
    <xf numFmtId="0" fontId="8" fillId="34" borderId="0" xfId="64" applyFont="1" applyFill="1" applyBorder="1" applyAlignment="1" applyProtection="1">
      <alignment horizontal="left" wrapText="1"/>
      <protection locked="0"/>
    </xf>
    <xf numFmtId="0" fontId="4" fillId="33" borderId="0" xfId="64" applyFont="1" applyFill="1" applyBorder="1" applyAlignment="1" applyProtection="1">
      <alignment horizontal="right"/>
      <protection locked="0"/>
    </xf>
    <xf numFmtId="0" fontId="4" fillId="33" borderId="0" xfId="64" applyFont="1" applyFill="1" applyAlignment="1" applyProtection="1">
      <alignment horizontal="right"/>
      <protection locked="0"/>
    </xf>
    <xf numFmtId="0" fontId="8" fillId="33" borderId="14" xfId="64" applyFont="1" applyFill="1" applyBorder="1" applyAlignment="1" applyProtection="1">
      <alignment horizontal="left" wrapText="1"/>
      <protection locked="0"/>
    </xf>
    <xf numFmtId="0" fontId="8" fillId="34" borderId="0" xfId="64" applyFont="1" applyFill="1" applyBorder="1" applyAlignment="1" applyProtection="1">
      <alignment horizontal="center" wrapText="1"/>
      <protection locked="0"/>
    </xf>
    <xf numFmtId="0" fontId="11" fillId="33" borderId="0" xfId="64" applyFont="1" applyFill="1" applyAlignment="1" applyProtection="1">
      <alignment horizontal="left" wrapText="1"/>
      <protection locked="0"/>
    </xf>
    <xf numFmtId="0" fontId="15" fillId="0" borderId="0" xfId="64" applyFont="1" applyAlignment="1" applyProtection="1">
      <alignment horizontal="left" wrapText="1"/>
      <protection locked="0"/>
    </xf>
    <xf numFmtId="0" fontId="11" fillId="34" borderId="0" xfId="64" applyFont="1" applyFill="1" applyBorder="1" applyAlignment="1" applyProtection="1">
      <alignment horizontal="left" wrapText="1"/>
      <protection locked="0"/>
    </xf>
    <xf numFmtId="0" fontId="11" fillId="33" borderId="14" xfId="64" applyFont="1" applyFill="1" applyBorder="1" applyAlignment="1" applyProtection="1">
      <alignment horizontal="left" wrapText="1"/>
      <protection locked="0"/>
    </xf>
    <xf numFmtId="0" fontId="12" fillId="34" borderId="0" xfId="64" applyFont="1" applyFill="1" applyBorder="1" applyAlignment="1" applyProtection="1">
      <alignment horizontal="center" wrapText="1"/>
      <protection locked="0"/>
    </xf>
    <xf numFmtId="0" fontId="18" fillId="33" borderId="0" xfId="64" applyFont="1" applyFill="1" applyBorder="1" applyAlignment="1" applyProtection="1">
      <alignment horizontal="left"/>
      <protection locked="0"/>
    </xf>
    <xf numFmtId="0" fontId="11" fillId="34" borderId="35" xfId="64" applyNumberFormat="1" applyFont="1" applyFill="1" applyBorder="1" applyAlignment="1" applyProtection="1">
      <alignment horizontal="center" vertical="center" wrapText="1"/>
      <protection locked="0"/>
    </xf>
    <xf numFmtId="0" fontId="11" fillId="34" borderId="36" xfId="64" applyNumberFormat="1" applyFont="1" applyFill="1" applyBorder="1" applyAlignment="1" applyProtection="1">
      <alignment horizontal="center" vertical="center" wrapText="1"/>
      <protection locked="0"/>
    </xf>
    <xf numFmtId="0" fontId="11" fillId="34" borderId="37" xfId="64" applyNumberFormat="1" applyFont="1" applyFill="1" applyBorder="1" applyAlignment="1" applyProtection="1">
      <alignment horizontal="center" vertical="center" wrapText="1"/>
      <protection locked="0"/>
    </xf>
    <xf numFmtId="0" fontId="22" fillId="34" borderId="76" xfId="64" applyFont="1" applyFill="1" applyBorder="1" applyAlignment="1" applyProtection="1">
      <alignment horizontal="center" vertical="center" wrapText="1"/>
      <protection locked="0"/>
    </xf>
    <xf numFmtId="0" fontId="22" fillId="34" borderId="77" xfId="64" applyFont="1" applyFill="1" applyBorder="1" applyAlignment="1" applyProtection="1">
      <alignment horizontal="center" vertical="center" wrapText="1"/>
      <protection locked="0"/>
    </xf>
    <xf numFmtId="0" fontId="22" fillId="34" borderId="18" xfId="64" applyFont="1" applyFill="1" applyBorder="1" applyAlignment="1" applyProtection="1">
      <alignment horizontal="center" vertical="center" wrapText="1"/>
      <protection locked="0"/>
    </xf>
    <xf numFmtId="0" fontId="22" fillId="34" borderId="54" xfId="64" applyFont="1" applyFill="1" applyBorder="1" applyAlignment="1" applyProtection="1">
      <alignment horizontal="center" vertical="center" wrapText="1"/>
      <protection locked="0"/>
    </xf>
    <xf numFmtId="0" fontId="22" fillId="34" borderId="78" xfId="64" applyFont="1" applyFill="1" applyBorder="1" applyAlignment="1" applyProtection="1">
      <alignment horizontal="center" vertical="center" wrapText="1"/>
      <protection locked="0"/>
    </xf>
    <xf numFmtId="0" fontId="17" fillId="0" borderId="0" xfId="64" applyNumberFormat="1" applyFont="1" applyBorder="1" applyAlignment="1" applyProtection="1">
      <alignment horizontal="center" wrapText="1"/>
      <protection locked="0"/>
    </xf>
    <xf numFmtId="0" fontId="11" fillId="34" borderId="35" xfId="64" applyFont="1" applyFill="1" applyBorder="1" applyAlignment="1" applyProtection="1">
      <alignment horizontal="center" vertical="center" wrapText="1"/>
      <protection locked="0"/>
    </xf>
    <xf numFmtId="0" fontId="11" fillId="34" borderId="36" xfId="64" applyFont="1" applyFill="1" applyBorder="1" applyAlignment="1" applyProtection="1">
      <alignment horizontal="center" vertical="center" wrapText="1"/>
      <protection locked="0"/>
    </xf>
    <xf numFmtId="0" fontId="11" fillId="34" borderId="37" xfId="64" applyFont="1" applyFill="1" applyBorder="1" applyAlignment="1" applyProtection="1">
      <alignment horizontal="center" vertical="center" wrapText="1"/>
      <protection locked="0"/>
    </xf>
    <xf numFmtId="0" fontId="11" fillId="34" borderId="39" xfId="64" applyFont="1" applyFill="1" applyBorder="1" applyAlignment="1" applyProtection="1">
      <alignment horizontal="center" vertical="center"/>
      <protection locked="0"/>
    </xf>
    <xf numFmtId="0" fontId="11" fillId="34" borderId="61" xfId="64" applyFont="1" applyFill="1" applyBorder="1" applyAlignment="1" applyProtection="1">
      <alignment horizontal="center" vertical="center"/>
      <protection locked="0"/>
    </xf>
    <xf numFmtId="0" fontId="11" fillId="34" borderId="18" xfId="64" applyFont="1" applyFill="1" applyBorder="1" applyAlignment="1" applyProtection="1">
      <alignment horizontal="center" vertical="center"/>
      <protection locked="0"/>
    </xf>
    <xf numFmtId="0" fontId="17" fillId="0" borderId="0" xfId="64" applyNumberFormat="1" applyFont="1" applyBorder="1" applyAlignment="1" applyProtection="1">
      <alignment horizontal="center" wrapText="1"/>
      <protection locked="0"/>
    </xf>
    <xf numFmtId="0" fontId="12" fillId="0" borderId="0" xfId="64" applyFont="1" applyAlignment="1" applyProtection="1">
      <alignment horizontal="left" wrapText="1"/>
      <protection locked="0"/>
    </xf>
    <xf numFmtId="0" fontId="12" fillId="34" borderId="0" xfId="64" applyFont="1" applyFill="1" applyBorder="1" applyAlignment="1" applyProtection="1">
      <alignment horizontal="center" wrapText="1"/>
      <protection locked="0"/>
    </xf>
    <xf numFmtId="0" fontId="18" fillId="33" borderId="0" xfId="64" applyFont="1" applyFill="1" applyBorder="1" applyAlignment="1" applyProtection="1">
      <alignment horizontal="left"/>
      <protection locked="0"/>
    </xf>
    <xf numFmtId="0" fontId="11" fillId="34" borderId="0" xfId="64" applyFont="1" applyFill="1" applyBorder="1" applyAlignment="1" applyProtection="1">
      <alignment horizontal="center" wrapText="1"/>
      <protection locked="0"/>
    </xf>
    <xf numFmtId="0" fontId="27" fillId="33" borderId="14" xfId="64" applyFont="1" applyFill="1" applyBorder="1" applyAlignment="1" applyProtection="1">
      <alignment horizontal="left"/>
      <protection locked="0"/>
    </xf>
    <xf numFmtId="0" fontId="19" fillId="33" borderId="14" xfId="64" applyFont="1" applyFill="1" applyBorder="1" applyAlignment="1" applyProtection="1">
      <alignment horizontal="left"/>
      <protection locked="0"/>
    </xf>
    <xf numFmtId="0" fontId="20" fillId="37" borderId="35" xfId="64" applyFont="1" applyFill="1" applyBorder="1" applyAlignment="1" applyProtection="1">
      <alignment horizontal="center" vertical="center" wrapText="1"/>
      <protection locked="0"/>
    </xf>
    <xf numFmtId="0" fontId="20" fillId="37" borderId="36" xfId="64" applyFont="1" applyFill="1" applyBorder="1" applyAlignment="1" applyProtection="1">
      <alignment horizontal="center" vertical="center" wrapText="1"/>
      <protection locked="0"/>
    </xf>
    <xf numFmtId="0" fontId="20" fillId="37" borderId="37" xfId="64" applyFont="1" applyFill="1" applyBorder="1" applyAlignment="1" applyProtection="1">
      <alignment horizontal="center" vertical="center" wrapText="1"/>
      <protection locked="0"/>
    </xf>
    <xf numFmtId="0" fontId="20" fillId="37" borderId="35" xfId="64" applyFont="1" applyFill="1" applyBorder="1" applyAlignment="1" applyProtection="1">
      <alignment horizontal="center" vertical="center"/>
      <protection locked="0"/>
    </xf>
    <xf numFmtId="0" fontId="20" fillId="37" borderId="36" xfId="64" applyFont="1" applyFill="1" applyBorder="1" applyAlignment="1" applyProtection="1">
      <alignment horizontal="center" vertical="center"/>
      <protection locked="0"/>
    </xf>
    <xf numFmtId="0" fontId="20" fillId="37" borderId="37" xfId="64" applyFont="1" applyFill="1" applyBorder="1" applyAlignment="1" applyProtection="1">
      <alignment horizontal="center" vertical="center"/>
      <protection locked="0"/>
    </xf>
    <xf numFmtId="0" fontId="20" fillId="37" borderId="35" xfId="64" applyNumberFormat="1" applyFont="1" applyFill="1" applyBorder="1" applyAlignment="1" applyProtection="1">
      <alignment horizontal="center" vertical="center" wrapText="1"/>
      <protection locked="0"/>
    </xf>
    <xf numFmtId="0" fontId="20" fillId="37" borderId="36" xfId="64" applyNumberFormat="1" applyFont="1" applyFill="1" applyBorder="1" applyAlignment="1" applyProtection="1">
      <alignment horizontal="center" vertical="center" wrapText="1"/>
      <protection locked="0"/>
    </xf>
    <xf numFmtId="0" fontId="20" fillId="37" borderId="18" xfId="64" applyNumberFormat="1" applyFont="1" applyFill="1" applyBorder="1" applyAlignment="1" applyProtection="1">
      <alignment horizontal="center" vertical="center" wrapText="1"/>
      <protection locked="0"/>
    </xf>
    <xf numFmtId="0" fontId="20" fillId="37" borderId="39" xfId="64" applyFont="1" applyFill="1" applyBorder="1" applyAlignment="1" applyProtection="1">
      <alignment horizontal="center" vertical="center" wrapText="1"/>
      <protection locked="0"/>
    </xf>
    <xf numFmtId="0" fontId="20" fillId="37" borderId="76" xfId="64" applyFont="1" applyFill="1" applyBorder="1" applyAlignment="1" applyProtection="1">
      <alignment horizontal="center" vertical="center" wrapText="1"/>
      <protection locked="0"/>
    </xf>
    <xf numFmtId="0" fontId="20" fillId="37" borderId="77" xfId="64" applyFont="1" applyFill="1" applyBorder="1" applyAlignment="1" applyProtection="1">
      <alignment horizontal="center" vertical="center" wrapText="1"/>
      <protection locked="0"/>
    </xf>
    <xf numFmtId="0" fontId="20" fillId="37" borderId="27" xfId="64" applyFont="1" applyFill="1" applyBorder="1" applyAlignment="1" applyProtection="1">
      <alignment horizontal="center" vertical="center" wrapText="1"/>
      <protection locked="0"/>
    </xf>
    <xf numFmtId="0" fontId="20" fillId="37" borderId="14" xfId="64" applyFont="1" applyFill="1" applyBorder="1" applyAlignment="1" applyProtection="1">
      <alignment horizontal="center" vertical="center" wrapText="1"/>
      <protection locked="0"/>
    </xf>
    <xf numFmtId="0" fontId="20" fillId="37" borderId="81" xfId="64" applyFont="1" applyFill="1" applyBorder="1" applyAlignment="1" applyProtection="1">
      <alignment horizontal="center" vertical="center" wrapText="1"/>
      <protection locked="0"/>
    </xf>
    <xf numFmtId="0" fontId="8" fillId="33" borderId="14" xfId="64" applyFont="1" applyFill="1" applyBorder="1" applyAlignment="1" applyProtection="1">
      <alignment horizontal="left"/>
      <protection locked="0"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5 2" xfId="48"/>
    <cellStyle name="Comma 6" xfId="49"/>
    <cellStyle name="Currency" xfId="50"/>
    <cellStyle name="Currency [0]" xfId="51"/>
    <cellStyle name="Currency 2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Hyperlink 2" xfId="60"/>
    <cellStyle name="Input" xfId="61"/>
    <cellStyle name="Linked Cell" xfId="62"/>
    <cellStyle name="Neutral" xfId="63"/>
    <cellStyle name="Normal 2" xfId="64"/>
    <cellStyle name="Normal 2 2" xfId="65"/>
    <cellStyle name="Normal 2 3" xfId="66"/>
    <cellStyle name="Normal 2 4" xfId="67"/>
    <cellStyle name="Normal 3" xfId="68"/>
    <cellStyle name="Normal 3 2" xfId="69"/>
    <cellStyle name="Normal 4" xfId="70"/>
    <cellStyle name="Normal 4 2" xfId="71"/>
    <cellStyle name="Normal 5" xfId="72"/>
    <cellStyle name="Normal 6" xfId="73"/>
    <cellStyle name="Normal 7" xfId="74"/>
    <cellStyle name="Normal 7 2" xfId="75"/>
    <cellStyle name="Note" xfId="76"/>
    <cellStyle name="Obično 3" xfId="77"/>
    <cellStyle name="Output" xfId="78"/>
    <cellStyle name="Percent" xfId="79"/>
    <cellStyle name="Percent 2" xfId="80"/>
    <cellStyle name="Percent 2 2" xfId="81"/>
    <cellStyle name="Percent 3" xfId="82"/>
    <cellStyle name="Percent 3 2" xfId="83"/>
    <cellStyle name="Percent 4" xfId="84"/>
    <cellStyle name="Percent 4 2" xfId="85"/>
    <cellStyle name="Percent 5" xfId="86"/>
    <cellStyle name="Title" xfId="87"/>
    <cellStyle name="Total" xfId="88"/>
    <cellStyle name="Warning Text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628650</xdr:rowOff>
    </xdr:from>
    <xdr:ext cx="190500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13106400" y="24288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14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5.28125" style="0" customWidth="1"/>
    <col min="2" max="2" width="85.28125" style="0" customWidth="1"/>
  </cols>
  <sheetData>
    <row r="1" ht="15.75">
      <c r="B1" s="114" t="s">
        <v>86</v>
      </c>
    </row>
    <row r="2" spans="1:2" ht="63">
      <c r="A2">
        <v>1</v>
      </c>
      <c r="B2" s="115" t="s">
        <v>91</v>
      </c>
    </row>
    <row r="3" spans="1:2" ht="31.5">
      <c r="A3">
        <v>2</v>
      </c>
      <c r="B3" s="115" t="s">
        <v>92</v>
      </c>
    </row>
    <row r="4" spans="1:2" ht="30" customHeight="1">
      <c r="A4">
        <v>3</v>
      </c>
      <c r="B4" s="115" t="s">
        <v>87</v>
      </c>
    </row>
    <row r="5" spans="1:2" ht="47.25">
      <c r="A5">
        <v>4</v>
      </c>
      <c r="B5" s="115" t="s">
        <v>93</v>
      </c>
    </row>
    <row r="6" spans="1:2" ht="15.75">
      <c r="A6">
        <v>5</v>
      </c>
      <c r="B6" s="116" t="s">
        <v>89</v>
      </c>
    </row>
    <row r="7" spans="1:2" ht="47.25">
      <c r="A7">
        <v>6</v>
      </c>
      <c r="B7" s="115" t="s">
        <v>88</v>
      </c>
    </row>
    <row r="8" spans="1:2" ht="31.5">
      <c r="A8">
        <v>7</v>
      </c>
      <c r="B8" s="115" t="s">
        <v>94</v>
      </c>
    </row>
    <row r="9" spans="1:2" ht="47.25">
      <c r="A9">
        <v>8</v>
      </c>
      <c r="B9" s="115" t="s">
        <v>95</v>
      </c>
    </row>
    <row r="10" spans="1:2" ht="31.5">
      <c r="A10">
        <v>9</v>
      </c>
      <c r="B10" s="115" t="s">
        <v>117</v>
      </c>
    </row>
    <row r="11" spans="1:2" ht="31.5">
      <c r="A11">
        <v>10</v>
      </c>
      <c r="B11" s="115" t="s">
        <v>278</v>
      </c>
    </row>
    <row r="12" spans="1:2" ht="15.75">
      <c r="A12">
        <v>11</v>
      </c>
      <c r="B12" s="115" t="s">
        <v>96</v>
      </c>
    </row>
    <row r="13" ht="31.5">
      <c r="B13" s="115" t="s">
        <v>279</v>
      </c>
    </row>
    <row r="14" ht="32.25" thickBot="1">
      <c r="B14" s="117" t="s">
        <v>280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92"/>
  <sheetViews>
    <sheetView view="pageBreakPreview" zoomScale="48" zoomScaleNormal="60" zoomScaleSheetLayoutView="48" workbookViewId="0" topLeftCell="D1">
      <selection activeCell="H10" sqref="H10:I13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2" width="25.7109375" style="4" hidden="1" customWidth="1"/>
    <col min="13" max="18" width="25.7109375" style="4" customWidth="1"/>
    <col min="19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605" t="s">
        <v>53</v>
      </c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606"/>
      <c r="N1" s="606"/>
      <c r="O1" s="606"/>
      <c r="P1" s="606"/>
      <c r="Q1" s="606"/>
      <c r="R1" s="606"/>
      <c r="S1" s="606"/>
      <c r="T1" s="606"/>
      <c r="U1" s="606"/>
    </row>
    <row r="2" spans="2:21" ht="24" customHeight="1">
      <c r="B2" s="51"/>
      <c r="C2" s="51"/>
      <c r="D2" s="51"/>
      <c r="E2" s="51"/>
      <c r="F2" s="51"/>
      <c r="G2" s="51"/>
      <c r="H2" s="51"/>
      <c r="I2" s="51"/>
      <c r="J2" s="51"/>
      <c r="M2" s="51"/>
      <c r="N2" s="51"/>
      <c r="O2" s="51"/>
      <c r="P2" s="52" t="s">
        <v>54</v>
      </c>
      <c r="Q2" s="100"/>
      <c r="R2" s="51"/>
      <c r="S2" s="607" t="s">
        <v>54</v>
      </c>
      <c r="T2" s="607"/>
      <c r="U2" s="202"/>
    </row>
    <row r="3" spans="2:21" ht="31.5" customHeight="1">
      <c r="B3" s="605" t="s">
        <v>58</v>
      </c>
      <c r="C3" s="605"/>
      <c r="D3" s="608"/>
      <c r="E3" s="608"/>
      <c r="F3" s="608"/>
      <c r="G3" s="608"/>
      <c r="H3" s="608"/>
      <c r="I3" s="608"/>
      <c r="J3" s="608"/>
      <c r="K3" s="608"/>
      <c r="L3" s="608"/>
      <c r="M3" s="608"/>
      <c r="N3" s="608"/>
      <c r="O3" s="608"/>
      <c r="P3" s="608"/>
      <c r="Q3" s="608"/>
      <c r="R3" s="50"/>
      <c r="S3" s="607"/>
      <c r="T3" s="607"/>
      <c r="U3" s="53"/>
    </row>
    <row r="4" spans="2:21" ht="21"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2" t="s">
        <v>63</v>
      </c>
      <c r="Q4" s="53"/>
      <c r="R4" s="54"/>
      <c r="S4" s="55"/>
      <c r="T4" s="56"/>
      <c r="U4" s="57"/>
    </row>
    <row r="5" spans="2:21" ht="30" customHeight="1">
      <c r="B5" s="58" t="s">
        <v>70</v>
      </c>
      <c r="C5" s="58"/>
      <c r="D5" s="58"/>
      <c r="E5" s="58"/>
      <c r="F5" s="58"/>
      <c r="G5" s="58"/>
      <c r="H5" s="58"/>
      <c r="I5" s="58"/>
      <c r="J5" s="58"/>
      <c r="M5" s="58"/>
      <c r="N5" s="58"/>
      <c r="O5" s="58"/>
      <c r="P5" s="52" t="s">
        <v>65</v>
      </c>
      <c r="Q5" s="99"/>
      <c r="R5" s="52"/>
      <c r="S5" s="52" t="s">
        <v>63</v>
      </c>
      <c r="T5" s="52"/>
      <c r="U5" s="59"/>
    </row>
    <row r="6" spans="2:21" ht="21" customHeight="1">
      <c r="B6" s="630"/>
      <c r="C6" s="630"/>
      <c r="D6" s="630"/>
      <c r="E6" s="630"/>
      <c r="F6" s="630"/>
      <c r="G6" s="630"/>
      <c r="H6" s="630"/>
      <c r="I6" s="630"/>
      <c r="J6" s="630"/>
      <c r="K6" s="630"/>
      <c r="L6" s="630"/>
      <c r="M6" s="630"/>
      <c r="N6" s="630"/>
      <c r="O6" s="630"/>
      <c r="P6" s="630"/>
      <c r="Q6" s="630"/>
      <c r="R6" s="60"/>
      <c r="S6" s="202"/>
      <c r="T6" s="202"/>
      <c r="U6" s="61"/>
    </row>
    <row r="7" spans="2:21" ht="22.5" customHeight="1">
      <c r="B7" s="52" t="s">
        <v>64</v>
      </c>
      <c r="C7" s="52"/>
      <c r="D7" s="632"/>
      <c r="E7" s="632"/>
      <c r="F7" s="632"/>
      <c r="G7" s="632"/>
      <c r="H7" s="632"/>
      <c r="I7" s="632"/>
      <c r="J7" s="632"/>
      <c r="K7" s="632"/>
      <c r="L7" s="632"/>
      <c r="M7" s="102"/>
      <c r="N7" s="102"/>
      <c r="O7" s="102"/>
      <c r="P7" s="102"/>
      <c r="Q7" s="102"/>
      <c r="R7" s="52"/>
      <c r="S7" s="52" t="s">
        <v>65</v>
      </c>
      <c r="T7" s="52"/>
      <c r="U7" s="53"/>
    </row>
    <row r="8" spans="2:21" ht="22.5" customHeight="1">
      <c r="B8" s="101"/>
      <c r="C8" s="101"/>
      <c r="D8" s="610"/>
      <c r="E8" s="610"/>
      <c r="F8" s="610"/>
      <c r="G8" s="610"/>
      <c r="H8" s="610"/>
      <c r="I8" s="610"/>
      <c r="J8" s="610"/>
      <c r="K8" s="610"/>
      <c r="L8" s="610"/>
      <c r="M8" s="113"/>
      <c r="N8" s="113"/>
      <c r="O8" s="113"/>
      <c r="P8" s="113"/>
      <c r="Q8" s="113"/>
      <c r="R8" s="52"/>
      <c r="S8" s="52" t="s">
        <v>65</v>
      </c>
      <c r="T8" s="52"/>
      <c r="U8" s="53"/>
    </row>
    <row r="9" spans="2:21" ht="12" customHeight="1" thickBot="1"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62"/>
    </row>
    <row r="10" spans="1:21" s="33" customFormat="1" ht="59.25" customHeight="1">
      <c r="A10" s="103"/>
      <c r="B10" s="620" t="s">
        <v>97</v>
      </c>
      <c r="C10" s="623" t="s">
        <v>72</v>
      </c>
      <c r="D10" s="620" t="s">
        <v>1</v>
      </c>
      <c r="E10" s="611" t="s">
        <v>120</v>
      </c>
      <c r="F10" s="611" t="s">
        <v>118</v>
      </c>
      <c r="G10" s="611" t="s">
        <v>119</v>
      </c>
      <c r="H10" s="611" t="s">
        <v>124</v>
      </c>
      <c r="I10" s="611" t="s">
        <v>122</v>
      </c>
      <c r="J10" s="585" t="s">
        <v>78</v>
      </c>
      <c r="K10" s="614"/>
      <c r="L10" s="614"/>
      <c r="M10" s="614"/>
      <c r="N10" s="614"/>
      <c r="O10" s="614"/>
      <c r="P10" s="614"/>
      <c r="Q10" s="614"/>
      <c r="R10" s="614"/>
      <c r="S10" s="614"/>
      <c r="T10" s="614"/>
      <c r="U10" s="615"/>
    </row>
    <row r="11" spans="1:21" s="33" customFormat="1" ht="17.25" customHeight="1" thickBot="1">
      <c r="A11" s="104"/>
      <c r="B11" s="621"/>
      <c r="C11" s="624"/>
      <c r="D11" s="621"/>
      <c r="E11" s="612"/>
      <c r="F11" s="612"/>
      <c r="G11" s="612"/>
      <c r="H11" s="612"/>
      <c r="I11" s="612"/>
      <c r="J11" s="616"/>
      <c r="K11" s="617"/>
      <c r="L11" s="617"/>
      <c r="M11" s="617"/>
      <c r="N11" s="617"/>
      <c r="O11" s="617"/>
      <c r="P11" s="617"/>
      <c r="Q11" s="617"/>
      <c r="R11" s="617"/>
      <c r="S11" s="617"/>
      <c r="T11" s="617"/>
      <c r="U11" s="618"/>
    </row>
    <row r="12" spans="1:21" s="33" customFormat="1" ht="86.25" customHeight="1" thickBot="1">
      <c r="A12" s="104"/>
      <c r="B12" s="622"/>
      <c r="C12" s="625"/>
      <c r="D12" s="622"/>
      <c r="E12" s="613"/>
      <c r="F12" s="613"/>
      <c r="G12" s="613"/>
      <c r="H12" s="613"/>
      <c r="I12" s="613"/>
      <c r="J12" s="173" t="s">
        <v>33</v>
      </c>
      <c r="K12" s="173" t="s">
        <v>34</v>
      </c>
      <c r="L12" s="173" t="s">
        <v>35</v>
      </c>
      <c r="M12" s="174" t="s">
        <v>36</v>
      </c>
      <c r="N12" s="174" t="s">
        <v>37</v>
      </c>
      <c r="O12" s="174" t="s">
        <v>38</v>
      </c>
      <c r="P12" s="174" t="s">
        <v>56</v>
      </c>
      <c r="Q12" s="174" t="s">
        <v>57</v>
      </c>
      <c r="R12" s="174" t="s">
        <v>39</v>
      </c>
      <c r="S12" s="174" t="s">
        <v>56</v>
      </c>
      <c r="T12" s="174" t="s">
        <v>57</v>
      </c>
      <c r="U12" s="174" t="s">
        <v>39</v>
      </c>
    </row>
    <row r="13" spans="1:21" s="33" customFormat="1" ht="21" thickBot="1">
      <c r="A13" s="104"/>
      <c r="B13" s="175">
        <v>1</v>
      </c>
      <c r="C13" s="175">
        <v>2</v>
      </c>
      <c r="D13" s="175">
        <v>3</v>
      </c>
      <c r="E13" s="176">
        <v>4</v>
      </c>
      <c r="F13" s="176">
        <v>5</v>
      </c>
      <c r="G13" s="176" t="s">
        <v>80</v>
      </c>
      <c r="H13" s="350">
        <v>7</v>
      </c>
      <c r="I13" s="350" t="s">
        <v>123</v>
      </c>
      <c r="J13" s="204">
        <v>9</v>
      </c>
      <c r="K13" s="204">
        <v>10</v>
      </c>
      <c r="L13" s="204">
        <v>11</v>
      </c>
      <c r="M13" s="204">
        <v>9</v>
      </c>
      <c r="N13" s="204">
        <v>10</v>
      </c>
      <c r="O13" s="204">
        <v>11</v>
      </c>
      <c r="P13" s="204">
        <v>12</v>
      </c>
      <c r="Q13" s="204">
        <v>13</v>
      </c>
      <c r="R13" s="204">
        <v>14</v>
      </c>
      <c r="S13" s="176">
        <v>16</v>
      </c>
      <c r="T13" s="176">
        <v>17</v>
      </c>
      <c r="U13" s="176">
        <v>18</v>
      </c>
    </row>
    <row r="14" spans="1:21" ht="27">
      <c r="A14" s="105"/>
      <c r="B14" s="177" t="s">
        <v>7</v>
      </c>
      <c r="C14" s="178" t="s">
        <v>62</v>
      </c>
      <c r="D14" s="179"/>
      <c r="E14" s="276">
        <f>SUM(E15:E25)</f>
        <v>0</v>
      </c>
      <c r="F14" s="276">
        <f>SUM(F15:F25)</f>
        <v>0</v>
      </c>
      <c r="G14" s="276">
        <f>SUM(G15:G25)</f>
        <v>0</v>
      </c>
      <c r="H14" s="276">
        <f>SUM(H15:H25)</f>
        <v>0</v>
      </c>
      <c r="I14" s="276">
        <f aca="true" t="shared" si="0" ref="I14:U14">SUM(I15:I25)</f>
        <v>0</v>
      </c>
      <c r="J14" s="277">
        <f t="shared" si="0"/>
        <v>0</v>
      </c>
      <c r="K14" s="278">
        <f t="shared" si="0"/>
        <v>0</v>
      </c>
      <c r="L14" s="278">
        <f t="shared" si="0"/>
        <v>0</v>
      </c>
      <c r="M14" s="278">
        <f t="shared" si="0"/>
        <v>0</v>
      </c>
      <c r="N14" s="278">
        <f t="shared" si="0"/>
        <v>0</v>
      </c>
      <c r="O14" s="278">
        <f t="shared" si="0"/>
        <v>0</v>
      </c>
      <c r="P14" s="278">
        <f t="shared" si="0"/>
        <v>0</v>
      </c>
      <c r="Q14" s="278">
        <f t="shared" si="0"/>
        <v>0</v>
      </c>
      <c r="R14" s="279">
        <f t="shared" si="0"/>
        <v>0</v>
      </c>
      <c r="S14" s="205">
        <f t="shared" si="0"/>
        <v>0</v>
      </c>
      <c r="T14" s="169">
        <f t="shared" si="0"/>
        <v>0</v>
      </c>
      <c r="U14" s="170">
        <f t="shared" si="0"/>
        <v>0</v>
      </c>
    </row>
    <row r="15" spans="1:27" ht="27.75">
      <c r="A15" s="105"/>
      <c r="B15" s="180">
        <v>1</v>
      </c>
      <c r="C15" s="78" t="s">
        <v>20</v>
      </c>
      <c r="D15" s="180">
        <v>611100</v>
      </c>
      <c r="E15" s="287"/>
      <c r="F15" s="287"/>
      <c r="G15" s="280">
        <f>SUM(H15:I15)</f>
        <v>0</v>
      </c>
      <c r="H15" s="287"/>
      <c r="I15" s="280">
        <f aca="true" t="shared" si="1" ref="I15:I24">SUM(J15:R15)</f>
        <v>0</v>
      </c>
      <c r="J15" s="288"/>
      <c r="K15" s="288"/>
      <c r="L15" s="288"/>
      <c r="M15" s="288"/>
      <c r="N15" s="288"/>
      <c r="O15" s="288"/>
      <c r="P15" s="288"/>
      <c r="Q15" s="288"/>
      <c r="R15" s="288"/>
      <c r="S15" s="206"/>
      <c r="T15" s="181"/>
      <c r="U15" s="182"/>
      <c r="V15" s="46"/>
      <c r="W15" s="46"/>
      <c r="X15" s="46"/>
      <c r="Y15" s="46"/>
      <c r="AA15" s="46"/>
    </row>
    <row r="16" spans="1:27" ht="47.25">
      <c r="A16" s="105"/>
      <c r="B16" s="77">
        <v>2</v>
      </c>
      <c r="C16" s="76" t="s">
        <v>40</v>
      </c>
      <c r="D16" s="77">
        <v>611200</v>
      </c>
      <c r="E16" s="287"/>
      <c r="F16" s="287"/>
      <c r="G16" s="280">
        <f aca="true" t="shared" si="2" ref="G16:G81">SUM(H16:I16)</f>
        <v>0</v>
      </c>
      <c r="H16" s="287"/>
      <c r="I16" s="280">
        <f t="shared" si="1"/>
        <v>0</v>
      </c>
      <c r="J16" s="288"/>
      <c r="K16" s="288"/>
      <c r="L16" s="288"/>
      <c r="M16" s="288"/>
      <c r="N16" s="288"/>
      <c r="O16" s="288"/>
      <c r="P16" s="288"/>
      <c r="Q16" s="288"/>
      <c r="R16" s="288"/>
      <c r="S16" s="206"/>
      <c r="T16" s="181"/>
      <c r="U16" s="182"/>
      <c r="V16" s="46"/>
      <c r="W16" s="46"/>
      <c r="X16" s="46"/>
      <c r="Y16" s="46"/>
      <c r="AA16" s="46"/>
    </row>
    <row r="17" spans="1:27" ht="27.75">
      <c r="A17" s="105"/>
      <c r="B17" s="77">
        <v>3</v>
      </c>
      <c r="C17" s="78" t="s">
        <v>8</v>
      </c>
      <c r="D17" s="77">
        <v>613100</v>
      </c>
      <c r="E17" s="287"/>
      <c r="F17" s="287"/>
      <c r="G17" s="280">
        <f t="shared" si="2"/>
        <v>0</v>
      </c>
      <c r="H17" s="287"/>
      <c r="I17" s="280">
        <f t="shared" si="1"/>
        <v>0</v>
      </c>
      <c r="J17" s="288"/>
      <c r="K17" s="288"/>
      <c r="L17" s="288"/>
      <c r="M17" s="288"/>
      <c r="N17" s="288"/>
      <c r="O17" s="288"/>
      <c r="P17" s="288"/>
      <c r="Q17" s="288"/>
      <c r="R17" s="288"/>
      <c r="S17" s="206"/>
      <c r="T17" s="181"/>
      <c r="U17" s="182"/>
      <c r="V17" s="46"/>
      <c r="W17" s="46"/>
      <c r="X17" s="46"/>
      <c r="Y17" s="46"/>
      <c r="AA17" s="46"/>
    </row>
    <row r="18" spans="1:27" ht="27.75">
      <c r="A18" s="105"/>
      <c r="B18" s="77">
        <v>4</v>
      </c>
      <c r="C18" s="76" t="s">
        <v>41</v>
      </c>
      <c r="D18" s="77">
        <v>613200</v>
      </c>
      <c r="E18" s="287"/>
      <c r="F18" s="287"/>
      <c r="G18" s="280">
        <f t="shared" si="2"/>
        <v>0</v>
      </c>
      <c r="H18" s="287"/>
      <c r="I18" s="280">
        <f t="shared" si="1"/>
        <v>0</v>
      </c>
      <c r="J18" s="288"/>
      <c r="K18" s="288"/>
      <c r="L18" s="288"/>
      <c r="M18" s="288"/>
      <c r="N18" s="288"/>
      <c r="O18" s="288"/>
      <c r="P18" s="288"/>
      <c r="Q18" s="288"/>
      <c r="R18" s="288"/>
      <c r="S18" s="206"/>
      <c r="T18" s="181"/>
      <c r="U18" s="182"/>
      <c r="V18" s="46"/>
      <c r="W18" s="46"/>
      <c r="X18" s="46"/>
      <c r="Y18" s="46"/>
      <c r="AA18" s="46"/>
    </row>
    <row r="19" spans="1:27" ht="27.75">
      <c r="A19" s="105"/>
      <c r="B19" s="77">
        <v>5</v>
      </c>
      <c r="C19" s="76" t="s">
        <v>9</v>
      </c>
      <c r="D19" s="77">
        <v>613300</v>
      </c>
      <c r="E19" s="287"/>
      <c r="F19" s="287"/>
      <c r="G19" s="280">
        <f t="shared" si="2"/>
        <v>0</v>
      </c>
      <c r="H19" s="287"/>
      <c r="I19" s="280">
        <f t="shared" si="1"/>
        <v>0</v>
      </c>
      <c r="J19" s="288"/>
      <c r="K19" s="288"/>
      <c r="L19" s="288"/>
      <c r="M19" s="288"/>
      <c r="N19" s="288"/>
      <c r="O19" s="288"/>
      <c r="P19" s="288"/>
      <c r="Q19" s="288"/>
      <c r="R19" s="288"/>
      <c r="S19" s="206"/>
      <c r="T19" s="181"/>
      <c r="U19" s="182"/>
      <c r="V19" s="46"/>
      <c r="W19" s="46"/>
      <c r="X19" s="46"/>
      <c r="Y19" s="46"/>
      <c r="AA19" s="46"/>
    </row>
    <row r="20" spans="1:27" ht="27.75">
      <c r="A20" s="105"/>
      <c r="B20" s="77">
        <v>6</v>
      </c>
      <c r="C20" s="78" t="s">
        <v>21</v>
      </c>
      <c r="D20" s="77">
        <v>613400</v>
      </c>
      <c r="E20" s="287"/>
      <c r="F20" s="287"/>
      <c r="G20" s="280">
        <f t="shared" si="2"/>
        <v>0</v>
      </c>
      <c r="H20" s="287"/>
      <c r="I20" s="280">
        <f t="shared" si="1"/>
        <v>0</v>
      </c>
      <c r="J20" s="288"/>
      <c r="K20" s="288"/>
      <c r="L20" s="288"/>
      <c r="M20" s="288"/>
      <c r="N20" s="288"/>
      <c r="O20" s="288"/>
      <c r="P20" s="288"/>
      <c r="Q20" s="288"/>
      <c r="R20" s="288"/>
      <c r="S20" s="206"/>
      <c r="T20" s="181"/>
      <c r="U20" s="182"/>
      <c r="V20" s="46"/>
      <c r="W20" s="46"/>
      <c r="X20" s="46"/>
      <c r="Y20" s="46"/>
      <c r="AA20" s="46"/>
    </row>
    <row r="21" spans="1:27" ht="27.75">
      <c r="A21" s="105"/>
      <c r="B21" s="77">
        <v>7</v>
      </c>
      <c r="C21" s="76" t="s">
        <v>22</v>
      </c>
      <c r="D21" s="77">
        <v>613500</v>
      </c>
      <c r="E21" s="287"/>
      <c r="F21" s="287"/>
      <c r="G21" s="280">
        <f t="shared" si="2"/>
        <v>0</v>
      </c>
      <c r="H21" s="287"/>
      <c r="I21" s="280">
        <f t="shared" si="1"/>
        <v>0</v>
      </c>
      <c r="J21" s="288"/>
      <c r="K21" s="288"/>
      <c r="L21" s="288"/>
      <c r="M21" s="288"/>
      <c r="N21" s="288"/>
      <c r="O21" s="288"/>
      <c r="P21" s="288"/>
      <c r="Q21" s="288"/>
      <c r="R21" s="288"/>
      <c r="S21" s="206"/>
      <c r="T21" s="181"/>
      <c r="U21" s="182"/>
      <c r="V21" s="46"/>
      <c r="W21" s="46"/>
      <c r="X21" s="46"/>
      <c r="Y21" s="46"/>
      <c r="AA21" s="46"/>
    </row>
    <row r="22" spans="1:27" ht="27.75">
      <c r="A22" s="105"/>
      <c r="B22" s="77">
        <v>8</v>
      </c>
      <c r="C22" s="78" t="s">
        <v>59</v>
      </c>
      <c r="D22" s="77">
        <v>613600</v>
      </c>
      <c r="E22" s="287"/>
      <c r="F22" s="287"/>
      <c r="G22" s="280">
        <f t="shared" si="2"/>
        <v>0</v>
      </c>
      <c r="H22" s="287"/>
      <c r="I22" s="280">
        <f t="shared" si="1"/>
        <v>0</v>
      </c>
      <c r="J22" s="288"/>
      <c r="K22" s="288"/>
      <c r="L22" s="288"/>
      <c r="M22" s="288"/>
      <c r="N22" s="288"/>
      <c r="O22" s="288"/>
      <c r="P22" s="288"/>
      <c r="Q22" s="288"/>
      <c r="R22" s="288"/>
      <c r="S22" s="206"/>
      <c r="T22" s="181"/>
      <c r="U22" s="182"/>
      <c r="V22" s="46"/>
      <c r="W22" s="46"/>
      <c r="X22" s="46"/>
      <c r="Y22" s="46"/>
      <c r="AA22" s="46"/>
    </row>
    <row r="23" spans="1:27" ht="27.75">
      <c r="A23" s="105"/>
      <c r="B23" s="77">
        <v>9</v>
      </c>
      <c r="C23" s="78" t="s">
        <v>10</v>
      </c>
      <c r="D23" s="77">
        <v>613700</v>
      </c>
      <c r="E23" s="287"/>
      <c r="F23" s="287"/>
      <c r="G23" s="280">
        <f t="shared" si="2"/>
        <v>0</v>
      </c>
      <c r="H23" s="287"/>
      <c r="I23" s="280">
        <f t="shared" si="1"/>
        <v>0</v>
      </c>
      <c r="J23" s="288"/>
      <c r="K23" s="288"/>
      <c r="L23" s="288"/>
      <c r="M23" s="288"/>
      <c r="N23" s="288"/>
      <c r="O23" s="288"/>
      <c r="P23" s="288"/>
      <c r="Q23" s="288"/>
      <c r="R23" s="288"/>
      <c r="S23" s="206"/>
      <c r="T23" s="181"/>
      <c r="U23" s="182"/>
      <c r="V23" s="46"/>
      <c r="W23" s="46"/>
      <c r="X23" s="46"/>
      <c r="Y23" s="46"/>
      <c r="AA23" s="46"/>
    </row>
    <row r="24" spans="1:27" ht="47.25">
      <c r="A24" s="105"/>
      <c r="B24" s="77">
        <v>10</v>
      </c>
      <c r="C24" s="76" t="s">
        <v>42</v>
      </c>
      <c r="D24" s="77">
        <v>613800</v>
      </c>
      <c r="E24" s="287"/>
      <c r="F24" s="287"/>
      <c r="G24" s="280">
        <f t="shared" si="2"/>
        <v>0</v>
      </c>
      <c r="H24" s="287"/>
      <c r="I24" s="280">
        <f t="shared" si="1"/>
        <v>0</v>
      </c>
      <c r="J24" s="288"/>
      <c r="K24" s="288"/>
      <c r="L24" s="288"/>
      <c r="M24" s="288"/>
      <c r="N24" s="288"/>
      <c r="O24" s="288"/>
      <c r="P24" s="288"/>
      <c r="Q24" s="288"/>
      <c r="R24" s="288"/>
      <c r="S24" s="206"/>
      <c r="T24" s="181"/>
      <c r="U24" s="182"/>
      <c r="V24" s="46"/>
      <c r="W24" s="46"/>
      <c r="X24" s="46"/>
      <c r="Y24" s="46"/>
      <c r="AA24" s="46"/>
    </row>
    <row r="25" spans="1:27" ht="27.75">
      <c r="A25" s="105"/>
      <c r="B25" s="77">
        <v>11</v>
      </c>
      <c r="C25" s="76" t="s">
        <v>11</v>
      </c>
      <c r="D25" s="77">
        <v>613900</v>
      </c>
      <c r="E25" s="287"/>
      <c r="F25" s="287"/>
      <c r="G25" s="280">
        <f t="shared" si="2"/>
        <v>0</v>
      </c>
      <c r="H25" s="287"/>
      <c r="I25" s="280">
        <f>SUM(J25:R25)</f>
        <v>0</v>
      </c>
      <c r="J25" s="288"/>
      <c r="K25" s="288"/>
      <c r="L25" s="288"/>
      <c r="M25" s="288"/>
      <c r="N25" s="288"/>
      <c r="O25" s="288"/>
      <c r="P25" s="288"/>
      <c r="Q25" s="288"/>
      <c r="R25" s="288"/>
      <c r="S25" s="206"/>
      <c r="T25" s="181"/>
      <c r="U25" s="182"/>
      <c r="V25" s="46"/>
      <c r="W25" s="46"/>
      <c r="X25" s="46"/>
      <c r="Y25" s="46"/>
      <c r="AA25" s="46"/>
    </row>
    <row r="26" spans="1:24" ht="46.5" thickBot="1">
      <c r="A26" s="105"/>
      <c r="B26" s="183" t="s">
        <v>12</v>
      </c>
      <c r="C26" s="184" t="s">
        <v>61</v>
      </c>
      <c r="D26" s="185">
        <v>614000</v>
      </c>
      <c r="E26" s="283">
        <f aca="true" t="shared" si="3" ref="E26:U26">E27+E38+E44+E59+E62+E64</f>
        <v>0</v>
      </c>
      <c r="F26" s="283">
        <f t="shared" si="3"/>
        <v>0</v>
      </c>
      <c r="G26" s="283">
        <f t="shared" si="3"/>
        <v>0</v>
      </c>
      <c r="H26" s="283">
        <f t="shared" si="3"/>
        <v>0</v>
      </c>
      <c r="I26" s="283">
        <f t="shared" si="3"/>
        <v>0</v>
      </c>
      <c r="J26" s="284">
        <f t="shared" si="3"/>
        <v>0</v>
      </c>
      <c r="K26" s="284">
        <f t="shared" si="3"/>
        <v>0</v>
      </c>
      <c r="L26" s="284">
        <f t="shared" si="3"/>
        <v>0</v>
      </c>
      <c r="M26" s="284">
        <f t="shared" si="3"/>
        <v>0</v>
      </c>
      <c r="N26" s="284">
        <f t="shared" si="3"/>
        <v>0</v>
      </c>
      <c r="O26" s="284">
        <f t="shared" si="3"/>
        <v>0</v>
      </c>
      <c r="P26" s="284">
        <f t="shared" si="3"/>
        <v>0</v>
      </c>
      <c r="Q26" s="284">
        <f t="shared" si="3"/>
        <v>0</v>
      </c>
      <c r="R26" s="284">
        <f t="shared" si="3"/>
        <v>0</v>
      </c>
      <c r="S26" s="207">
        <f t="shared" si="3"/>
        <v>0</v>
      </c>
      <c r="T26" s="171">
        <f t="shared" si="3"/>
        <v>0</v>
      </c>
      <c r="U26" s="172">
        <f t="shared" si="3"/>
        <v>0</v>
      </c>
      <c r="W26" s="46"/>
      <c r="X26" s="46"/>
    </row>
    <row r="27" spans="1:21" ht="27.75">
      <c r="A27" s="105"/>
      <c r="B27" s="186">
        <v>1</v>
      </c>
      <c r="C27" s="83" t="s">
        <v>43</v>
      </c>
      <c r="D27" s="109">
        <v>614100</v>
      </c>
      <c r="E27" s="291">
        <f>SUM(E28:E37)</f>
        <v>0</v>
      </c>
      <c r="F27" s="291">
        <f aca="true" t="shared" si="4" ref="F27:R27">SUM(F28:F37)</f>
        <v>0</v>
      </c>
      <c r="G27" s="291">
        <f t="shared" si="4"/>
        <v>0</v>
      </c>
      <c r="H27" s="291">
        <f t="shared" si="4"/>
        <v>0</v>
      </c>
      <c r="I27" s="291">
        <f t="shared" si="4"/>
        <v>0</v>
      </c>
      <c r="J27" s="292">
        <f t="shared" si="4"/>
        <v>0</v>
      </c>
      <c r="K27" s="292">
        <f t="shared" si="4"/>
        <v>0</v>
      </c>
      <c r="L27" s="292">
        <f t="shared" si="4"/>
        <v>0</v>
      </c>
      <c r="M27" s="292">
        <f t="shared" si="4"/>
        <v>0</v>
      </c>
      <c r="N27" s="292">
        <f t="shared" si="4"/>
        <v>0</v>
      </c>
      <c r="O27" s="292">
        <f t="shared" si="4"/>
        <v>0</v>
      </c>
      <c r="P27" s="292">
        <f t="shared" si="4"/>
        <v>0</v>
      </c>
      <c r="Q27" s="292">
        <f t="shared" si="4"/>
        <v>0</v>
      </c>
      <c r="R27" s="292">
        <f t="shared" si="4"/>
        <v>0</v>
      </c>
      <c r="S27" s="208">
        <f>S28+S37</f>
        <v>0</v>
      </c>
      <c r="T27" s="187">
        <f>T28+T37</f>
        <v>0</v>
      </c>
      <c r="U27" s="188">
        <f>U28+U37</f>
        <v>0</v>
      </c>
    </row>
    <row r="28" spans="1:21" ht="27.75">
      <c r="A28" s="105"/>
      <c r="B28" s="86"/>
      <c r="C28" s="85"/>
      <c r="D28" s="86"/>
      <c r="E28" s="287"/>
      <c r="F28" s="287"/>
      <c r="G28" s="280">
        <f t="shared" si="2"/>
        <v>0</v>
      </c>
      <c r="H28" s="287"/>
      <c r="I28" s="280">
        <f aca="true" t="shared" si="5" ref="I28:I36">SUM(J28:R28)</f>
        <v>0</v>
      </c>
      <c r="J28" s="288"/>
      <c r="K28" s="289"/>
      <c r="L28" s="289"/>
      <c r="M28" s="289"/>
      <c r="N28" s="289"/>
      <c r="O28" s="289"/>
      <c r="P28" s="289"/>
      <c r="Q28" s="289"/>
      <c r="R28" s="290"/>
      <c r="S28" s="209"/>
      <c r="T28" s="189"/>
      <c r="U28" s="190"/>
    </row>
    <row r="29" spans="1:21" ht="27.75" hidden="1">
      <c r="A29" s="105"/>
      <c r="B29" s="86"/>
      <c r="C29" s="85"/>
      <c r="D29" s="86"/>
      <c r="E29" s="287"/>
      <c r="F29" s="287"/>
      <c r="G29" s="280">
        <f t="shared" si="2"/>
        <v>0</v>
      </c>
      <c r="H29" s="287"/>
      <c r="I29" s="280">
        <f t="shared" si="5"/>
        <v>0</v>
      </c>
      <c r="J29" s="288"/>
      <c r="K29" s="289"/>
      <c r="L29" s="289"/>
      <c r="M29" s="289"/>
      <c r="N29" s="289"/>
      <c r="O29" s="289"/>
      <c r="P29" s="289"/>
      <c r="Q29" s="289"/>
      <c r="R29" s="290"/>
      <c r="S29" s="209"/>
      <c r="T29" s="189"/>
      <c r="U29" s="190"/>
    </row>
    <row r="30" spans="1:21" ht="27.75" hidden="1">
      <c r="A30" s="105"/>
      <c r="B30" s="86"/>
      <c r="C30" s="85"/>
      <c r="D30" s="86"/>
      <c r="E30" s="287"/>
      <c r="F30" s="287"/>
      <c r="G30" s="280">
        <f t="shared" si="2"/>
        <v>0</v>
      </c>
      <c r="H30" s="287"/>
      <c r="I30" s="280">
        <f t="shared" si="5"/>
        <v>0</v>
      </c>
      <c r="J30" s="288"/>
      <c r="K30" s="289"/>
      <c r="L30" s="289"/>
      <c r="M30" s="289"/>
      <c r="N30" s="289"/>
      <c r="O30" s="289"/>
      <c r="P30" s="289"/>
      <c r="Q30" s="289"/>
      <c r="R30" s="290"/>
      <c r="S30" s="209"/>
      <c r="T30" s="189"/>
      <c r="U30" s="190"/>
    </row>
    <row r="31" spans="1:21" ht="27.75" hidden="1">
      <c r="A31" s="105"/>
      <c r="B31" s="86"/>
      <c r="C31" s="85"/>
      <c r="D31" s="86"/>
      <c r="E31" s="287"/>
      <c r="F31" s="287"/>
      <c r="G31" s="280">
        <f t="shared" si="2"/>
        <v>0</v>
      </c>
      <c r="H31" s="287"/>
      <c r="I31" s="280">
        <f t="shared" si="5"/>
        <v>0</v>
      </c>
      <c r="J31" s="288"/>
      <c r="K31" s="289"/>
      <c r="L31" s="289"/>
      <c r="M31" s="289"/>
      <c r="N31" s="289"/>
      <c r="O31" s="289"/>
      <c r="P31" s="289"/>
      <c r="Q31" s="289"/>
      <c r="R31" s="290"/>
      <c r="S31" s="209"/>
      <c r="T31" s="189"/>
      <c r="U31" s="190"/>
    </row>
    <row r="32" spans="1:21" ht="27.75" hidden="1">
      <c r="A32" s="105"/>
      <c r="B32" s="86"/>
      <c r="C32" s="85"/>
      <c r="D32" s="86"/>
      <c r="E32" s="287"/>
      <c r="F32" s="287"/>
      <c r="G32" s="280">
        <f t="shared" si="2"/>
        <v>0</v>
      </c>
      <c r="H32" s="287"/>
      <c r="I32" s="280">
        <f t="shared" si="5"/>
        <v>0</v>
      </c>
      <c r="J32" s="288"/>
      <c r="K32" s="289"/>
      <c r="L32" s="289"/>
      <c r="M32" s="289"/>
      <c r="N32" s="289"/>
      <c r="O32" s="289"/>
      <c r="P32" s="289"/>
      <c r="Q32" s="289"/>
      <c r="R32" s="290"/>
      <c r="S32" s="209"/>
      <c r="T32" s="189"/>
      <c r="U32" s="190"/>
    </row>
    <row r="33" spans="1:21" ht="27.75" hidden="1">
      <c r="A33" s="105"/>
      <c r="B33" s="86"/>
      <c r="C33" s="85"/>
      <c r="D33" s="86"/>
      <c r="E33" s="287"/>
      <c r="F33" s="287"/>
      <c r="G33" s="280">
        <f t="shared" si="2"/>
        <v>0</v>
      </c>
      <c r="H33" s="287"/>
      <c r="I33" s="280">
        <f t="shared" si="5"/>
        <v>0</v>
      </c>
      <c r="J33" s="288"/>
      <c r="K33" s="289"/>
      <c r="L33" s="289"/>
      <c r="M33" s="289"/>
      <c r="N33" s="289"/>
      <c r="O33" s="289"/>
      <c r="P33" s="289"/>
      <c r="Q33" s="289"/>
      <c r="R33" s="290"/>
      <c r="S33" s="209"/>
      <c r="T33" s="189"/>
      <c r="U33" s="190"/>
    </row>
    <row r="34" spans="1:21" ht="27.75" hidden="1">
      <c r="A34" s="105"/>
      <c r="B34" s="86"/>
      <c r="C34" s="85"/>
      <c r="D34" s="86"/>
      <c r="E34" s="287"/>
      <c r="F34" s="287"/>
      <c r="G34" s="280">
        <f t="shared" si="2"/>
        <v>0</v>
      </c>
      <c r="H34" s="287"/>
      <c r="I34" s="280">
        <f t="shared" si="5"/>
        <v>0</v>
      </c>
      <c r="J34" s="288"/>
      <c r="K34" s="289"/>
      <c r="L34" s="289"/>
      <c r="M34" s="289"/>
      <c r="N34" s="289"/>
      <c r="O34" s="289"/>
      <c r="P34" s="289"/>
      <c r="Q34" s="289"/>
      <c r="R34" s="290"/>
      <c r="S34" s="209"/>
      <c r="T34" s="189"/>
      <c r="U34" s="190"/>
    </row>
    <row r="35" spans="1:21" ht="27.75" hidden="1">
      <c r="A35" s="105"/>
      <c r="B35" s="86"/>
      <c r="C35" s="85"/>
      <c r="D35" s="86"/>
      <c r="E35" s="287"/>
      <c r="F35" s="287"/>
      <c r="G35" s="280">
        <f t="shared" si="2"/>
        <v>0</v>
      </c>
      <c r="H35" s="287"/>
      <c r="I35" s="280">
        <f t="shared" si="5"/>
        <v>0</v>
      </c>
      <c r="J35" s="288"/>
      <c r="K35" s="289"/>
      <c r="L35" s="289"/>
      <c r="M35" s="289"/>
      <c r="N35" s="289"/>
      <c r="O35" s="289"/>
      <c r="P35" s="289"/>
      <c r="Q35" s="289"/>
      <c r="R35" s="290"/>
      <c r="S35" s="209"/>
      <c r="T35" s="189"/>
      <c r="U35" s="190"/>
    </row>
    <row r="36" spans="1:21" ht="27.75" hidden="1">
      <c r="A36" s="105"/>
      <c r="B36" s="86"/>
      <c r="C36" s="85"/>
      <c r="D36" s="86"/>
      <c r="E36" s="287"/>
      <c r="F36" s="287"/>
      <c r="G36" s="280">
        <f t="shared" si="2"/>
        <v>0</v>
      </c>
      <c r="H36" s="287"/>
      <c r="I36" s="280">
        <f t="shared" si="5"/>
        <v>0</v>
      </c>
      <c r="J36" s="288"/>
      <c r="K36" s="289"/>
      <c r="L36" s="289"/>
      <c r="M36" s="289"/>
      <c r="N36" s="289"/>
      <c r="O36" s="289"/>
      <c r="P36" s="289"/>
      <c r="Q36" s="289"/>
      <c r="R36" s="290"/>
      <c r="S36" s="209"/>
      <c r="T36" s="189"/>
      <c r="U36" s="190"/>
    </row>
    <row r="37" spans="1:21" ht="27.75" hidden="1">
      <c r="A37" s="105"/>
      <c r="B37" s="86"/>
      <c r="C37" s="85"/>
      <c r="D37" s="86"/>
      <c r="E37" s="287"/>
      <c r="F37" s="287"/>
      <c r="G37" s="280">
        <f t="shared" si="2"/>
        <v>0</v>
      </c>
      <c r="H37" s="287"/>
      <c r="I37" s="280">
        <f>SUM(J37:R37)</f>
        <v>0</v>
      </c>
      <c r="J37" s="288"/>
      <c r="K37" s="289"/>
      <c r="L37" s="289"/>
      <c r="M37" s="289"/>
      <c r="N37" s="289"/>
      <c r="O37" s="289"/>
      <c r="P37" s="289"/>
      <c r="Q37" s="289"/>
      <c r="R37" s="290"/>
      <c r="S37" s="209"/>
      <c r="T37" s="189"/>
      <c r="U37" s="190"/>
    </row>
    <row r="38" spans="1:21" ht="27.75">
      <c r="A38" s="105"/>
      <c r="B38" s="86">
        <v>2</v>
      </c>
      <c r="C38" s="85" t="s">
        <v>44</v>
      </c>
      <c r="D38" s="86">
        <v>614200</v>
      </c>
      <c r="E38" s="280">
        <f>SUM(E39:E43)</f>
        <v>0</v>
      </c>
      <c r="F38" s="280">
        <f aca="true" t="shared" si="6" ref="F38:R38">SUM(F39:F43)</f>
        <v>0</v>
      </c>
      <c r="G38" s="280">
        <f t="shared" si="6"/>
        <v>0</v>
      </c>
      <c r="H38" s="280">
        <f t="shared" si="6"/>
        <v>0</v>
      </c>
      <c r="I38" s="280">
        <f t="shared" si="6"/>
        <v>0</v>
      </c>
      <c r="J38" s="293">
        <f t="shared" si="6"/>
        <v>0</v>
      </c>
      <c r="K38" s="293">
        <f t="shared" si="6"/>
        <v>0</v>
      </c>
      <c r="L38" s="293">
        <f t="shared" si="6"/>
        <v>0</v>
      </c>
      <c r="M38" s="293">
        <f t="shared" si="6"/>
        <v>0</v>
      </c>
      <c r="N38" s="293">
        <f t="shared" si="6"/>
        <v>0</v>
      </c>
      <c r="O38" s="293">
        <f t="shared" si="6"/>
        <v>0</v>
      </c>
      <c r="P38" s="293">
        <f t="shared" si="6"/>
        <v>0</v>
      </c>
      <c r="Q38" s="293">
        <f t="shared" si="6"/>
        <v>0</v>
      </c>
      <c r="R38" s="293">
        <f t="shared" si="6"/>
        <v>0</v>
      </c>
      <c r="S38" s="206">
        <f>S43</f>
        <v>0</v>
      </c>
      <c r="T38" s="181">
        <f>T43</f>
        <v>0</v>
      </c>
      <c r="U38" s="182">
        <f>U43</f>
        <v>0</v>
      </c>
    </row>
    <row r="39" spans="1:21" ht="27.75">
      <c r="A39" s="105"/>
      <c r="B39" s="86"/>
      <c r="C39" s="85"/>
      <c r="D39" s="86"/>
      <c r="E39" s="287"/>
      <c r="F39" s="287"/>
      <c r="G39" s="280">
        <f t="shared" si="2"/>
        <v>0</v>
      </c>
      <c r="H39" s="280"/>
      <c r="I39" s="280">
        <f>SUM(J39:R39)</f>
        <v>0</v>
      </c>
      <c r="J39" s="288"/>
      <c r="K39" s="289"/>
      <c r="L39" s="289"/>
      <c r="M39" s="289"/>
      <c r="N39" s="289"/>
      <c r="O39" s="289"/>
      <c r="P39" s="289"/>
      <c r="Q39" s="289"/>
      <c r="R39" s="290"/>
      <c r="S39" s="209"/>
      <c r="T39" s="189"/>
      <c r="U39" s="190"/>
    </row>
    <row r="40" spans="1:21" ht="27.75" hidden="1">
      <c r="A40" s="105"/>
      <c r="B40" s="86"/>
      <c r="C40" s="85"/>
      <c r="D40" s="86"/>
      <c r="E40" s="287"/>
      <c r="F40" s="287"/>
      <c r="G40" s="280">
        <f t="shared" si="2"/>
        <v>0</v>
      </c>
      <c r="H40" s="287"/>
      <c r="I40" s="280">
        <f>SUM(J40:R40)</f>
        <v>0</v>
      </c>
      <c r="J40" s="288"/>
      <c r="K40" s="289"/>
      <c r="L40" s="289"/>
      <c r="M40" s="289"/>
      <c r="N40" s="289"/>
      <c r="O40" s="289"/>
      <c r="P40" s="289"/>
      <c r="Q40" s="289"/>
      <c r="R40" s="290"/>
      <c r="S40" s="209"/>
      <c r="T40" s="189"/>
      <c r="U40" s="190"/>
    </row>
    <row r="41" spans="1:21" ht="27.75" hidden="1">
      <c r="A41" s="105"/>
      <c r="B41" s="86"/>
      <c r="C41" s="85"/>
      <c r="D41" s="86"/>
      <c r="E41" s="287"/>
      <c r="F41" s="287"/>
      <c r="G41" s="280">
        <f t="shared" si="2"/>
        <v>0</v>
      </c>
      <c r="H41" s="287"/>
      <c r="I41" s="280">
        <f>SUM(J41:R41)</f>
        <v>0</v>
      </c>
      <c r="J41" s="288"/>
      <c r="K41" s="289"/>
      <c r="L41" s="289"/>
      <c r="M41" s="289"/>
      <c r="N41" s="289"/>
      <c r="O41" s="289"/>
      <c r="P41" s="289"/>
      <c r="Q41" s="289"/>
      <c r="R41" s="290"/>
      <c r="S41" s="209"/>
      <c r="T41" s="189"/>
      <c r="U41" s="190"/>
    </row>
    <row r="42" spans="1:21" ht="27.75" hidden="1">
      <c r="A42" s="105"/>
      <c r="B42" s="86"/>
      <c r="C42" s="85"/>
      <c r="D42" s="86"/>
      <c r="E42" s="287"/>
      <c r="F42" s="287"/>
      <c r="G42" s="280">
        <f t="shared" si="2"/>
        <v>0</v>
      </c>
      <c r="H42" s="287"/>
      <c r="I42" s="280">
        <f>SUM(J42:R42)</f>
        <v>0</v>
      </c>
      <c r="J42" s="288"/>
      <c r="K42" s="289"/>
      <c r="L42" s="289"/>
      <c r="M42" s="289"/>
      <c r="N42" s="289"/>
      <c r="O42" s="289"/>
      <c r="P42" s="289"/>
      <c r="Q42" s="289"/>
      <c r="R42" s="290"/>
      <c r="S42" s="209"/>
      <c r="T42" s="189"/>
      <c r="U42" s="190"/>
    </row>
    <row r="43" spans="1:21" ht="27.75" hidden="1">
      <c r="A43" s="105"/>
      <c r="B43" s="86"/>
      <c r="C43" s="85"/>
      <c r="D43" s="86"/>
      <c r="E43" s="287"/>
      <c r="F43" s="287"/>
      <c r="G43" s="280">
        <f t="shared" si="2"/>
        <v>0</v>
      </c>
      <c r="H43" s="287"/>
      <c r="I43" s="280">
        <f>SUM(J43:R43)</f>
        <v>0</v>
      </c>
      <c r="J43" s="288"/>
      <c r="K43" s="289"/>
      <c r="L43" s="289"/>
      <c r="M43" s="289"/>
      <c r="N43" s="289"/>
      <c r="O43" s="289"/>
      <c r="P43" s="289"/>
      <c r="Q43" s="289"/>
      <c r="R43" s="290"/>
      <c r="S43" s="209"/>
      <c r="T43" s="189"/>
      <c r="U43" s="190"/>
    </row>
    <row r="44" spans="1:21" ht="27.75">
      <c r="A44" s="105"/>
      <c r="B44" s="86">
        <v>3</v>
      </c>
      <c r="C44" s="76" t="s">
        <v>45</v>
      </c>
      <c r="D44" s="86">
        <v>614300</v>
      </c>
      <c r="E44" s="280">
        <f>SUM(E45:E58)</f>
        <v>0</v>
      </c>
      <c r="F44" s="280">
        <f aca="true" t="shared" si="7" ref="F44:U44">SUM(F45:F58)</f>
        <v>0</v>
      </c>
      <c r="G44" s="280">
        <f t="shared" si="7"/>
        <v>0</v>
      </c>
      <c r="H44" s="280">
        <f t="shared" si="7"/>
        <v>0</v>
      </c>
      <c r="I44" s="280">
        <f t="shared" si="7"/>
        <v>0</v>
      </c>
      <c r="J44" s="293">
        <f t="shared" si="7"/>
        <v>0</v>
      </c>
      <c r="K44" s="293">
        <f t="shared" si="7"/>
        <v>0</v>
      </c>
      <c r="L44" s="293">
        <f t="shared" si="7"/>
        <v>0</v>
      </c>
      <c r="M44" s="293">
        <f t="shared" si="7"/>
        <v>0</v>
      </c>
      <c r="N44" s="293">
        <f t="shared" si="7"/>
        <v>0</v>
      </c>
      <c r="O44" s="293">
        <f t="shared" si="7"/>
        <v>0</v>
      </c>
      <c r="P44" s="293">
        <f t="shared" si="7"/>
        <v>0</v>
      </c>
      <c r="Q44" s="293">
        <f t="shared" si="7"/>
        <v>0</v>
      </c>
      <c r="R44" s="293">
        <f t="shared" si="7"/>
        <v>0</v>
      </c>
      <c r="S44" s="206">
        <f t="shared" si="7"/>
        <v>0</v>
      </c>
      <c r="T44" s="181">
        <f t="shared" si="7"/>
        <v>0</v>
      </c>
      <c r="U44" s="182">
        <f t="shared" si="7"/>
        <v>0</v>
      </c>
    </row>
    <row r="45" spans="1:21" ht="27.75">
      <c r="A45" s="105"/>
      <c r="B45" s="86"/>
      <c r="C45" s="85"/>
      <c r="D45" s="86"/>
      <c r="E45" s="287"/>
      <c r="F45" s="287"/>
      <c r="G45" s="280">
        <f t="shared" si="2"/>
        <v>0</v>
      </c>
      <c r="H45" s="287"/>
      <c r="I45" s="280">
        <f aca="true" t="shared" si="8" ref="I45:I57">SUM(J45:R45)</f>
        <v>0</v>
      </c>
      <c r="J45" s="288"/>
      <c r="K45" s="289"/>
      <c r="L45" s="289"/>
      <c r="M45" s="289"/>
      <c r="N45" s="289"/>
      <c r="O45" s="289"/>
      <c r="P45" s="289"/>
      <c r="Q45" s="289"/>
      <c r="R45" s="290"/>
      <c r="S45" s="209"/>
      <c r="T45" s="189"/>
      <c r="U45" s="190"/>
    </row>
    <row r="46" spans="1:21" ht="27.75" hidden="1">
      <c r="A46" s="105"/>
      <c r="B46" s="86"/>
      <c r="C46" s="85"/>
      <c r="D46" s="86"/>
      <c r="E46" s="287"/>
      <c r="F46" s="287"/>
      <c r="G46" s="280">
        <f t="shared" si="2"/>
        <v>0</v>
      </c>
      <c r="H46" s="287"/>
      <c r="I46" s="280">
        <f t="shared" si="8"/>
        <v>0</v>
      </c>
      <c r="J46" s="288"/>
      <c r="K46" s="289"/>
      <c r="L46" s="289"/>
      <c r="M46" s="289"/>
      <c r="N46" s="289"/>
      <c r="O46" s="289"/>
      <c r="P46" s="289"/>
      <c r="Q46" s="289"/>
      <c r="R46" s="290"/>
      <c r="S46" s="209"/>
      <c r="T46" s="189"/>
      <c r="U46" s="190"/>
    </row>
    <row r="47" spans="1:21" ht="27.75" hidden="1">
      <c r="A47" s="105"/>
      <c r="B47" s="86"/>
      <c r="C47" s="85"/>
      <c r="D47" s="86"/>
      <c r="E47" s="287"/>
      <c r="F47" s="287"/>
      <c r="G47" s="280">
        <f t="shared" si="2"/>
        <v>0</v>
      </c>
      <c r="H47" s="287"/>
      <c r="I47" s="280">
        <f t="shared" si="8"/>
        <v>0</v>
      </c>
      <c r="J47" s="288"/>
      <c r="K47" s="289"/>
      <c r="L47" s="289"/>
      <c r="M47" s="289"/>
      <c r="N47" s="289"/>
      <c r="O47" s="289"/>
      <c r="P47" s="289"/>
      <c r="Q47" s="289"/>
      <c r="R47" s="290"/>
      <c r="S47" s="209"/>
      <c r="T47" s="189"/>
      <c r="U47" s="190"/>
    </row>
    <row r="48" spans="1:21" ht="27.75" hidden="1">
      <c r="A48" s="105"/>
      <c r="B48" s="86"/>
      <c r="C48" s="85"/>
      <c r="D48" s="86"/>
      <c r="E48" s="287"/>
      <c r="F48" s="287"/>
      <c r="G48" s="280">
        <f t="shared" si="2"/>
        <v>0</v>
      </c>
      <c r="H48" s="287"/>
      <c r="I48" s="280">
        <f t="shared" si="8"/>
        <v>0</v>
      </c>
      <c r="J48" s="288"/>
      <c r="K48" s="289"/>
      <c r="L48" s="289"/>
      <c r="M48" s="289"/>
      <c r="N48" s="289"/>
      <c r="O48" s="289"/>
      <c r="P48" s="289"/>
      <c r="Q48" s="289"/>
      <c r="R48" s="290"/>
      <c r="S48" s="209"/>
      <c r="T48" s="189"/>
      <c r="U48" s="190"/>
    </row>
    <row r="49" spans="1:21" ht="28.5" hidden="1" thickBot="1">
      <c r="A49" s="105"/>
      <c r="B49" s="125"/>
      <c r="C49" s="124"/>
      <c r="D49" s="125"/>
      <c r="E49" s="294"/>
      <c r="F49" s="294"/>
      <c r="G49" s="295">
        <f t="shared" si="2"/>
        <v>0</v>
      </c>
      <c r="H49" s="294"/>
      <c r="I49" s="280">
        <f t="shared" si="8"/>
        <v>0</v>
      </c>
      <c r="J49" s="288"/>
      <c r="K49" s="289"/>
      <c r="L49" s="289"/>
      <c r="M49" s="289"/>
      <c r="N49" s="289"/>
      <c r="O49" s="289"/>
      <c r="P49" s="289"/>
      <c r="Q49" s="289"/>
      <c r="R49" s="290"/>
      <c r="S49" s="210"/>
      <c r="T49" s="191"/>
      <c r="U49" s="192"/>
    </row>
    <row r="50" spans="1:21" ht="27.75" hidden="1">
      <c r="A50" s="105"/>
      <c r="B50" s="109"/>
      <c r="C50" s="126"/>
      <c r="D50" s="109"/>
      <c r="E50" s="309"/>
      <c r="F50" s="309"/>
      <c r="G50" s="339">
        <f t="shared" si="2"/>
        <v>0</v>
      </c>
      <c r="H50" s="309"/>
      <c r="I50" s="280">
        <f t="shared" si="8"/>
        <v>0</v>
      </c>
      <c r="J50" s="288"/>
      <c r="K50" s="289"/>
      <c r="L50" s="289"/>
      <c r="M50" s="289"/>
      <c r="N50" s="289"/>
      <c r="O50" s="289"/>
      <c r="P50" s="289"/>
      <c r="Q50" s="289"/>
      <c r="R50" s="290"/>
      <c r="S50" s="208"/>
      <c r="T50" s="187"/>
      <c r="U50" s="188"/>
    </row>
    <row r="51" spans="1:21" ht="27.75" hidden="1">
      <c r="A51" s="105"/>
      <c r="B51" s="86"/>
      <c r="C51" s="85"/>
      <c r="D51" s="86"/>
      <c r="E51" s="287"/>
      <c r="F51" s="287"/>
      <c r="G51" s="280">
        <f t="shared" si="2"/>
        <v>0</v>
      </c>
      <c r="H51" s="287"/>
      <c r="I51" s="280">
        <f t="shared" si="8"/>
        <v>0</v>
      </c>
      <c r="J51" s="288"/>
      <c r="K51" s="289"/>
      <c r="L51" s="289"/>
      <c r="M51" s="289"/>
      <c r="N51" s="289"/>
      <c r="O51" s="289"/>
      <c r="P51" s="289"/>
      <c r="Q51" s="289"/>
      <c r="R51" s="290"/>
      <c r="S51" s="209"/>
      <c r="T51" s="189"/>
      <c r="U51" s="190"/>
    </row>
    <row r="52" spans="1:21" ht="27.75" hidden="1">
      <c r="A52" s="105"/>
      <c r="B52" s="86"/>
      <c r="C52" s="85"/>
      <c r="D52" s="86"/>
      <c r="E52" s="287"/>
      <c r="F52" s="287"/>
      <c r="G52" s="280">
        <f t="shared" si="2"/>
        <v>0</v>
      </c>
      <c r="H52" s="287"/>
      <c r="I52" s="280">
        <f t="shared" si="8"/>
        <v>0</v>
      </c>
      <c r="J52" s="288"/>
      <c r="K52" s="289"/>
      <c r="L52" s="289"/>
      <c r="M52" s="289"/>
      <c r="N52" s="289"/>
      <c r="O52" s="289"/>
      <c r="P52" s="289"/>
      <c r="Q52" s="289"/>
      <c r="R52" s="290"/>
      <c r="S52" s="209"/>
      <c r="T52" s="189"/>
      <c r="U52" s="190"/>
    </row>
    <row r="53" spans="1:21" ht="27.75" hidden="1">
      <c r="A53" s="105"/>
      <c r="B53" s="86"/>
      <c r="C53" s="85"/>
      <c r="D53" s="86"/>
      <c r="E53" s="287"/>
      <c r="F53" s="287"/>
      <c r="G53" s="280">
        <f t="shared" si="2"/>
        <v>0</v>
      </c>
      <c r="H53" s="287"/>
      <c r="I53" s="280">
        <f t="shared" si="8"/>
        <v>0</v>
      </c>
      <c r="J53" s="288"/>
      <c r="K53" s="289"/>
      <c r="L53" s="289"/>
      <c r="M53" s="289"/>
      <c r="N53" s="289"/>
      <c r="O53" s="289"/>
      <c r="P53" s="289"/>
      <c r="Q53" s="289"/>
      <c r="R53" s="290"/>
      <c r="S53" s="209"/>
      <c r="T53" s="189"/>
      <c r="U53" s="190"/>
    </row>
    <row r="54" spans="1:21" ht="27.75" hidden="1">
      <c r="A54" s="105"/>
      <c r="B54" s="86"/>
      <c r="C54" s="85"/>
      <c r="D54" s="86"/>
      <c r="E54" s="287"/>
      <c r="F54" s="287"/>
      <c r="G54" s="280">
        <f t="shared" si="2"/>
        <v>0</v>
      </c>
      <c r="H54" s="287"/>
      <c r="I54" s="280">
        <f t="shared" si="8"/>
        <v>0</v>
      </c>
      <c r="J54" s="288"/>
      <c r="K54" s="289"/>
      <c r="L54" s="289"/>
      <c r="M54" s="289"/>
      <c r="N54" s="289"/>
      <c r="O54" s="289"/>
      <c r="P54" s="289"/>
      <c r="Q54" s="289"/>
      <c r="R54" s="290"/>
      <c r="S54" s="209"/>
      <c r="T54" s="189"/>
      <c r="U54" s="190"/>
    </row>
    <row r="55" spans="1:21" ht="27.75" hidden="1">
      <c r="A55" s="105"/>
      <c r="B55" s="77"/>
      <c r="C55" s="85"/>
      <c r="D55" s="77"/>
      <c r="E55" s="287"/>
      <c r="F55" s="287"/>
      <c r="G55" s="280">
        <f t="shared" si="2"/>
        <v>0</v>
      </c>
      <c r="H55" s="287"/>
      <c r="I55" s="280">
        <f t="shared" si="8"/>
        <v>0</v>
      </c>
      <c r="J55" s="288"/>
      <c r="K55" s="289"/>
      <c r="L55" s="289"/>
      <c r="M55" s="289"/>
      <c r="N55" s="289"/>
      <c r="O55" s="289"/>
      <c r="P55" s="289"/>
      <c r="Q55" s="289"/>
      <c r="R55" s="290"/>
      <c r="S55" s="211"/>
      <c r="T55" s="193"/>
      <c r="U55" s="182"/>
    </row>
    <row r="56" spans="1:21" ht="27.75" hidden="1">
      <c r="A56" s="105"/>
      <c r="B56" s="86"/>
      <c r="C56" s="85"/>
      <c r="D56" s="86"/>
      <c r="E56" s="287"/>
      <c r="F56" s="287"/>
      <c r="G56" s="280">
        <f t="shared" si="2"/>
        <v>0</v>
      </c>
      <c r="H56" s="287"/>
      <c r="I56" s="280">
        <f t="shared" si="8"/>
        <v>0</v>
      </c>
      <c r="J56" s="288"/>
      <c r="K56" s="289"/>
      <c r="L56" s="289"/>
      <c r="M56" s="289"/>
      <c r="N56" s="289"/>
      <c r="O56" s="289"/>
      <c r="P56" s="289"/>
      <c r="Q56" s="289"/>
      <c r="R56" s="290"/>
      <c r="S56" s="209"/>
      <c r="T56" s="189"/>
      <c r="U56" s="190"/>
    </row>
    <row r="57" spans="1:21" ht="27.75" hidden="1">
      <c r="A57" s="105"/>
      <c r="B57" s="86"/>
      <c r="C57" s="85"/>
      <c r="D57" s="86"/>
      <c r="E57" s="287"/>
      <c r="F57" s="287"/>
      <c r="G57" s="280">
        <f t="shared" si="2"/>
        <v>0</v>
      </c>
      <c r="H57" s="287"/>
      <c r="I57" s="280">
        <f t="shared" si="8"/>
        <v>0</v>
      </c>
      <c r="J57" s="288"/>
      <c r="K57" s="289"/>
      <c r="L57" s="289"/>
      <c r="M57" s="289"/>
      <c r="N57" s="289"/>
      <c r="O57" s="289"/>
      <c r="P57" s="289"/>
      <c r="Q57" s="289"/>
      <c r="R57" s="290"/>
      <c r="S57" s="209"/>
      <c r="T57" s="189"/>
      <c r="U57" s="190"/>
    </row>
    <row r="58" spans="1:21" ht="27.75" hidden="1">
      <c r="A58" s="105"/>
      <c r="B58" s="77"/>
      <c r="C58" s="85"/>
      <c r="D58" s="77"/>
      <c r="E58" s="287"/>
      <c r="F58" s="287"/>
      <c r="G58" s="280">
        <f t="shared" si="2"/>
        <v>0</v>
      </c>
      <c r="H58" s="287"/>
      <c r="I58" s="280">
        <f>SUM(J58:R58)</f>
        <v>0</v>
      </c>
      <c r="J58" s="288"/>
      <c r="K58" s="289"/>
      <c r="L58" s="289"/>
      <c r="M58" s="289"/>
      <c r="N58" s="289"/>
      <c r="O58" s="289"/>
      <c r="P58" s="289"/>
      <c r="Q58" s="289"/>
      <c r="R58" s="290"/>
      <c r="S58" s="211"/>
      <c r="T58" s="193"/>
      <c r="U58" s="182"/>
    </row>
    <row r="59" spans="1:21" ht="27.75">
      <c r="A59" s="105"/>
      <c r="B59" s="86">
        <v>4</v>
      </c>
      <c r="C59" s="85" t="s">
        <v>46</v>
      </c>
      <c r="D59" s="86">
        <v>614700</v>
      </c>
      <c r="E59" s="280">
        <f aca="true" t="shared" si="9" ref="E59:U59">SUM(E60:E61)</f>
        <v>0</v>
      </c>
      <c r="F59" s="280">
        <f t="shared" si="9"/>
        <v>0</v>
      </c>
      <c r="G59" s="280">
        <f t="shared" si="9"/>
        <v>0</v>
      </c>
      <c r="H59" s="280">
        <f t="shared" si="9"/>
        <v>0</v>
      </c>
      <c r="I59" s="280">
        <f t="shared" si="9"/>
        <v>0</v>
      </c>
      <c r="J59" s="293">
        <f t="shared" si="9"/>
        <v>0</v>
      </c>
      <c r="K59" s="293">
        <f t="shared" si="9"/>
        <v>0</v>
      </c>
      <c r="L59" s="293">
        <f t="shared" si="9"/>
        <v>0</v>
      </c>
      <c r="M59" s="293">
        <f t="shared" si="9"/>
        <v>0</v>
      </c>
      <c r="N59" s="293">
        <f t="shared" si="9"/>
        <v>0</v>
      </c>
      <c r="O59" s="293">
        <f t="shared" si="9"/>
        <v>0</v>
      </c>
      <c r="P59" s="293">
        <f t="shared" si="9"/>
        <v>0</v>
      </c>
      <c r="Q59" s="293">
        <f t="shared" si="9"/>
        <v>0</v>
      </c>
      <c r="R59" s="293">
        <f t="shared" si="9"/>
        <v>0</v>
      </c>
      <c r="S59" s="212">
        <f t="shared" si="9"/>
        <v>0</v>
      </c>
      <c r="T59" s="118">
        <f t="shared" si="9"/>
        <v>0</v>
      </c>
      <c r="U59" s="119">
        <f t="shared" si="9"/>
        <v>0</v>
      </c>
    </row>
    <row r="60" spans="1:21" ht="27.75">
      <c r="A60" s="105"/>
      <c r="B60" s="86"/>
      <c r="C60" s="85"/>
      <c r="D60" s="86"/>
      <c r="E60" s="287"/>
      <c r="F60" s="287"/>
      <c r="G60" s="280">
        <f t="shared" si="2"/>
        <v>0</v>
      </c>
      <c r="H60" s="287"/>
      <c r="I60" s="280">
        <f>SUM(J60:R60)</f>
        <v>0</v>
      </c>
      <c r="J60" s="288"/>
      <c r="K60" s="289"/>
      <c r="L60" s="289"/>
      <c r="M60" s="289"/>
      <c r="N60" s="289"/>
      <c r="O60" s="289"/>
      <c r="P60" s="289"/>
      <c r="Q60" s="289"/>
      <c r="R60" s="290"/>
      <c r="S60" s="209"/>
      <c r="T60" s="189"/>
      <c r="U60" s="190"/>
    </row>
    <row r="61" spans="1:21" ht="27.75" hidden="1">
      <c r="A61" s="105"/>
      <c r="B61" s="86"/>
      <c r="C61" s="85"/>
      <c r="D61" s="86"/>
      <c r="E61" s="287"/>
      <c r="F61" s="287"/>
      <c r="G61" s="280">
        <f t="shared" si="2"/>
        <v>0</v>
      </c>
      <c r="H61" s="287"/>
      <c r="I61" s="280">
        <f>SUM(J61:R61)</f>
        <v>0</v>
      </c>
      <c r="J61" s="288"/>
      <c r="K61" s="289"/>
      <c r="L61" s="289"/>
      <c r="M61" s="289"/>
      <c r="N61" s="289"/>
      <c r="O61" s="289"/>
      <c r="P61" s="289"/>
      <c r="Q61" s="289"/>
      <c r="R61" s="290"/>
      <c r="S61" s="209"/>
      <c r="T61" s="189"/>
      <c r="U61" s="190"/>
    </row>
    <row r="62" spans="1:22" ht="27.75">
      <c r="A62" s="105"/>
      <c r="B62" s="86">
        <v>5</v>
      </c>
      <c r="C62" s="85" t="s">
        <v>47</v>
      </c>
      <c r="D62" s="86">
        <v>614800</v>
      </c>
      <c r="E62" s="280">
        <f aca="true" t="shared" si="10" ref="E62:U62">E63</f>
        <v>0</v>
      </c>
      <c r="F62" s="280">
        <f t="shared" si="10"/>
        <v>0</v>
      </c>
      <c r="G62" s="280">
        <f t="shared" si="10"/>
        <v>0</v>
      </c>
      <c r="H62" s="280">
        <f t="shared" si="10"/>
        <v>0</v>
      </c>
      <c r="I62" s="280">
        <f t="shared" si="10"/>
        <v>0</v>
      </c>
      <c r="J62" s="293">
        <f t="shared" si="10"/>
        <v>0</v>
      </c>
      <c r="K62" s="293">
        <f t="shared" si="10"/>
        <v>0</v>
      </c>
      <c r="L62" s="293">
        <f t="shared" si="10"/>
        <v>0</v>
      </c>
      <c r="M62" s="293">
        <f t="shared" si="10"/>
        <v>0</v>
      </c>
      <c r="N62" s="293">
        <f t="shared" si="10"/>
        <v>0</v>
      </c>
      <c r="O62" s="293">
        <f t="shared" si="10"/>
        <v>0</v>
      </c>
      <c r="P62" s="293">
        <f t="shared" si="10"/>
        <v>0</v>
      </c>
      <c r="Q62" s="293">
        <f t="shared" si="10"/>
        <v>0</v>
      </c>
      <c r="R62" s="293">
        <f t="shared" si="10"/>
        <v>0</v>
      </c>
      <c r="S62" s="194">
        <f t="shared" si="10"/>
        <v>0</v>
      </c>
      <c r="T62" s="87">
        <f t="shared" si="10"/>
        <v>0</v>
      </c>
      <c r="U62" s="87">
        <f t="shared" si="10"/>
        <v>0</v>
      </c>
      <c r="V62" s="74"/>
    </row>
    <row r="63" spans="1:21" ht="27.75">
      <c r="A63" s="105"/>
      <c r="B63" s="86"/>
      <c r="C63" s="85"/>
      <c r="D63" s="86"/>
      <c r="E63" s="287"/>
      <c r="F63" s="287"/>
      <c r="G63" s="280">
        <f t="shared" si="2"/>
        <v>0</v>
      </c>
      <c r="H63" s="287"/>
      <c r="I63" s="280">
        <f>SUM(J63:R63)</f>
        <v>0</v>
      </c>
      <c r="J63" s="288"/>
      <c r="K63" s="289"/>
      <c r="L63" s="289"/>
      <c r="M63" s="289"/>
      <c r="N63" s="289"/>
      <c r="O63" s="289"/>
      <c r="P63" s="289"/>
      <c r="Q63" s="289"/>
      <c r="R63" s="290"/>
      <c r="S63" s="209"/>
      <c r="T63" s="189"/>
      <c r="U63" s="190"/>
    </row>
    <row r="64" spans="1:21" ht="27.75">
      <c r="A64" s="105"/>
      <c r="B64" s="86">
        <v>6</v>
      </c>
      <c r="C64" s="85" t="s">
        <v>48</v>
      </c>
      <c r="D64" s="86">
        <v>614900</v>
      </c>
      <c r="E64" s="280">
        <f aca="true" t="shared" si="11" ref="E64:U64">E65</f>
        <v>0</v>
      </c>
      <c r="F64" s="280">
        <f t="shared" si="11"/>
        <v>0</v>
      </c>
      <c r="G64" s="280">
        <f t="shared" si="11"/>
        <v>0</v>
      </c>
      <c r="H64" s="280">
        <f t="shared" si="11"/>
        <v>0</v>
      </c>
      <c r="I64" s="280">
        <f t="shared" si="11"/>
        <v>0</v>
      </c>
      <c r="J64" s="293">
        <f t="shared" si="11"/>
        <v>0</v>
      </c>
      <c r="K64" s="293">
        <f t="shared" si="11"/>
        <v>0</v>
      </c>
      <c r="L64" s="293">
        <f t="shared" si="11"/>
        <v>0</v>
      </c>
      <c r="M64" s="293">
        <f t="shared" si="11"/>
        <v>0</v>
      </c>
      <c r="N64" s="293">
        <f t="shared" si="11"/>
        <v>0</v>
      </c>
      <c r="O64" s="293">
        <f t="shared" si="11"/>
        <v>0</v>
      </c>
      <c r="P64" s="293">
        <f t="shared" si="11"/>
        <v>0</v>
      </c>
      <c r="Q64" s="293">
        <f t="shared" si="11"/>
        <v>0</v>
      </c>
      <c r="R64" s="293">
        <f t="shared" si="11"/>
        <v>0</v>
      </c>
      <c r="S64" s="206">
        <f t="shared" si="11"/>
        <v>0</v>
      </c>
      <c r="T64" s="181">
        <f t="shared" si="11"/>
        <v>0</v>
      </c>
      <c r="U64" s="182">
        <f t="shared" si="11"/>
        <v>0</v>
      </c>
    </row>
    <row r="65" spans="1:21" ht="27.75">
      <c r="A65" s="105"/>
      <c r="B65" s="77"/>
      <c r="C65" s="78"/>
      <c r="D65" s="77"/>
      <c r="E65" s="287"/>
      <c r="F65" s="287"/>
      <c r="G65" s="280">
        <f t="shared" si="2"/>
        <v>0</v>
      </c>
      <c r="H65" s="287"/>
      <c r="I65" s="280">
        <f>SUM(J65:R65)</f>
        <v>0</v>
      </c>
      <c r="J65" s="288"/>
      <c r="K65" s="289"/>
      <c r="L65" s="289"/>
      <c r="M65" s="289"/>
      <c r="N65" s="289"/>
      <c r="O65" s="289"/>
      <c r="P65" s="289"/>
      <c r="Q65" s="289"/>
      <c r="R65" s="290"/>
      <c r="S65" s="206"/>
      <c r="T65" s="181"/>
      <c r="U65" s="182"/>
    </row>
    <row r="66" spans="1:21" ht="46.5" thickBot="1">
      <c r="A66" s="105"/>
      <c r="B66" s="183" t="s">
        <v>13</v>
      </c>
      <c r="C66" s="184" t="s">
        <v>60</v>
      </c>
      <c r="D66" s="185">
        <v>615000</v>
      </c>
      <c r="E66" s="283">
        <f aca="true" t="shared" si="12" ref="E66:U66">E67+E70</f>
        <v>0</v>
      </c>
      <c r="F66" s="283">
        <f t="shared" si="12"/>
        <v>0</v>
      </c>
      <c r="G66" s="283">
        <f t="shared" si="12"/>
        <v>0</v>
      </c>
      <c r="H66" s="283">
        <f t="shared" si="12"/>
        <v>0</v>
      </c>
      <c r="I66" s="283">
        <f t="shared" si="12"/>
        <v>0</v>
      </c>
      <c r="J66" s="284">
        <f t="shared" si="12"/>
        <v>0</v>
      </c>
      <c r="K66" s="284">
        <f t="shared" si="12"/>
        <v>0</v>
      </c>
      <c r="L66" s="284">
        <f t="shared" si="12"/>
        <v>0</v>
      </c>
      <c r="M66" s="284">
        <f t="shared" si="12"/>
        <v>0</v>
      </c>
      <c r="N66" s="284">
        <f t="shared" si="12"/>
        <v>0</v>
      </c>
      <c r="O66" s="284">
        <f t="shared" si="12"/>
        <v>0</v>
      </c>
      <c r="P66" s="284">
        <f t="shared" si="12"/>
        <v>0</v>
      </c>
      <c r="Q66" s="284">
        <f t="shared" si="12"/>
        <v>0</v>
      </c>
      <c r="R66" s="284">
        <f t="shared" si="12"/>
        <v>0</v>
      </c>
      <c r="S66" s="207">
        <f t="shared" si="12"/>
        <v>0</v>
      </c>
      <c r="T66" s="171">
        <f t="shared" si="12"/>
        <v>0</v>
      </c>
      <c r="U66" s="172">
        <f t="shared" si="12"/>
        <v>0</v>
      </c>
    </row>
    <row r="67" spans="1:21" ht="27.75">
      <c r="A67" s="105"/>
      <c r="B67" s="186">
        <v>1</v>
      </c>
      <c r="C67" s="83" t="s">
        <v>49</v>
      </c>
      <c r="D67" s="109">
        <v>615100</v>
      </c>
      <c r="E67" s="291">
        <f>SUM(E68:E69)</f>
        <v>0</v>
      </c>
      <c r="F67" s="291">
        <f aca="true" t="shared" si="13" ref="F67:U67">SUM(F68:F69)</f>
        <v>0</v>
      </c>
      <c r="G67" s="291">
        <f t="shared" si="13"/>
        <v>0</v>
      </c>
      <c r="H67" s="291">
        <f t="shared" si="13"/>
        <v>0</v>
      </c>
      <c r="I67" s="291">
        <f t="shared" si="13"/>
        <v>0</v>
      </c>
      <c r="J67" s="299">
        <f t="shared" si="13"/>
        <v>0</v>
      </c>
      <c r="K67" s="299">
        <f t="shared" si="13"/>
        <v>0</v>
      </c>
      <c r="L67" s="299">
        <f t="shared" si="13"/>
        <v>0</v>
      </c>
      <c r="M67" s="299">
        <f t="shared" si="13"/>
        <v>0</v>
      </c>
      <c r="N67" s="299">
        <f t="shared" si="13"/>
        <v>0</v>
      </c>
      <c r="O67" s="299">
        <f t="shared" si="13"/>
        <v>0</v>
      </c>
      <c r="P67" s="299">
        <f t="shared" si="13"/>
        <v>0</v>
      </c>
      <c r="Q67" s="299">
        <f t="shared" si="13"/>
        <v>0</v>
      </c>
      <c r="R67" s="299">
        <f t="shared" si="13"/>
        <v>0</v>
      </c>
      <c r="S67" s="208">
        <f t="shared" si="13"/>
        <v>0</v>
      </c>
      <c r="T67" s="187">
        <f t="shared" si="13"/>
        <v>0</v>
      </c>
      <c r="U67" s="188">
        <f t="shared" si="13"/>
        <v>0</v>
      </c>
    </row>
    <row r="68" spans="1:21" ht="27.75">
      <c r="A68" s="105"/>
      <c r="B68" s="86"/>
      <c r="C68" s="85"/>
      <c r="D68" s="86"/>
      <c r="E68" s="287"/>
      <c r="F68" s="287"/>
      <c r="G68" s="280">
        <f t="shared" si="2"/>
        <v>0</v>
      </c>
      <c r="H68" s="287"/>
      <c r="I68" s="280">
        <f>SUM(J68:R68)</f>
        <v>0</v>
      </c>
      <c r="J68" s="288"/>
      <c r="K68" s="289"/>
      <c r="L68" s="289"/>
      <c r="M68" s="289"/>
      <c r="N68" s="289"/>
      <c r="O68" s="289"/>
      <c r="P68" s="289"/>
      <c r="Q68" s="289"/>
      <c r="R68" s="290"/>
      <c r="S68" s="209"/>
      <c r="T68" s="189"/>
      <c r="U68" s="190"/>
    </row>
    <row r="69" spans="1:21" ht="27.75" hidden="1">
      <c r="A69" s="105"/>
      <c r="B69" s="86"/>
      <c r="C69" s="85"/>
      <c r="D69" s="86"/>
      <c r="E69" s="287"/>
      <c r="F69" s="287"/>
      <c r="G69" s="280">
        <f t="shared" si="2"/>
        <v>0</v>
      </c>
      <c r="H69" s="287"/>
      <c r="I69" s="280">
        <f>SUM(J69:R69)</f>
        <v>0</v>
      </c>
      <c r="J69" s="288"/>
      <c r="K69" s="289"/>
      <c r="L69" s="289"/>
      <c r="M69" s="289"/>
      <c r="N69" s="289"/>
      <c r="O69" s="289"/>
      <c r="P69" s="289"/>
      <c r="Q69" s="289"/>
      <c r="R69" s="290"/>
      <c r="S69" s="209"/>
      <c r="T69" s="189"/>
      <c r="U69" s="190"/>
    </row>
    <row r="70" spans="1:21" ht="47.25">
      <c r="A70" s="105"/>
      <c r="B70" s="86">
        <v>2</v>
      </c>
      <c r="C70" s="88" t="s">
        <v>50</v>
      </c>
      <c r="D70" s="86">
        <v>615200</v>
      </c>
      <c r="E70" s="300">
        <f>E72+E71</f>
        <v>0</v>
      </c>
      <c r="F70" s="300">
        <f aca="true" t="shared" si="14" ref="F70:R70">F72+F71</f>
        <v>0</v>
      </c>
      <c r="G70" s="300">
        <f t="shared" si="14"/>
        <v>0</v>
      </c>
      <c r="H70" s="300">
        <f t="shared" si="14"/>
        <v>0</v>
      </c>
      <c r="I70" s="300">
        <f t="shared" si="14"/>
        <v>0</v>
      </c>
      <c r="J70" s="293">
        <f t="shared" si="14"/>
        <v>0</v>
      </c>
      <c r="K70" s="293">
        <f t="shared" si="14"/>
        <v>0</v>
      </c>
      <c r="L70" s="293">
        <f t="shared" si="14"/>
        <v>0</v>
      </c>
      <c r="M70" s="293">
        <f t="shared" si="14"/>
        <v>0</v>
      </c>
      <c r="N70" s="293">
        <f t="shared" si="14"/>
        <v>0</v>
      </c>
      <c r="O70" s="293">
        <f t="shared" si="14"/>
        <v>0</v>
      </c>
      <c r="P70" s="293">
        <f t="shared" si="14"/>
        <v>0</v>
      </c>
      <c r="Q70" s="293">
        <f t="shared" si="14"/>
        <v>0</v>
      </c>
      <c r="R70" s="293">
        <f t="shared" si="14"/>
        <v>0</v>
      </c>
      <c r="S70" s="209">
        <f>S72</f>
        <v>0</v>
      </c>
      <c r="T70" s="189">
        <f>T72</f>
        <v>0</v>
      </c>
      <c r="U70" s="190">
        <f>U72</f>
        <v>0</v>
      </c>
    </row>
    <row r="71" spans="1:21" ht="27.75">
      <c r="A71" s="105"/>
      <c r="B71" s="86"/>
      <c r="C71" s="88"/>
      <c r="D71" s="86"/>
      <c r="E71" s="287"/>
      <c r="F71" s="287"/>
      <c r="G71" s="280">
        <f t="shared" si="2"/>
        <v>0</v>
      </c>
      <c r="H71" s="287"/>
      <c r="I71" s="280">
        <f>SUM(J71:R71)</f>
        <v>0</v>
      </c>
      <c r="J71" s="288"/>
      <c r="K71" s="289"/>
      <c r="L71" s="289"/>
      <c r="M71" s="289"/>
      <c r="N71" s="289"/>
      <c r="O71" s="289"/>
      <c r="P71" s="289"/>
      <c r="Q71" s="289"/>
      <c r="R71" s="290"/>
      <c r="S71" s="209"/>
      <c r="T71" s="189"/>
      <c r="U71" s="190"/>
    </row>
    <row r="72" spans="1:21" ht="27.75" hidden="1">
      <c r="A72" s="105"/>
      <c r="B72" s="86"/>
      <c r="C72" s="88"/>
      <c r="D72" s="86"/>
      <c r="E72" s="287"/>
      <c r="F72" s="287"/>
      <c r="G72" s="280">
        <f t="shared" si="2"/>
        <v>0</v>
      </c>
      <c r="H72" s="287"/>
      <c r="I72" s="280">
        <f>SUM(J72:R72)</f>
        <v>0</v>
      </c>
      <c r="J72" s="288"/>
      <c r="K72" s="289"/>
      <c r="L72" s="289"/>
      <c r="M72" s="289"/>
      <c r="N72" s="289"/>
      <c r="O72" s="289"/>
      <c r="P72" s="289"/>
      <c r="Q72" s="289"/>
      <c r="R72" s="290"/>
      <c r="S72" s="209"/>
      <c r="T72" s="189"/>
      <c r="U72" s="190"/>
    </row>
    <row r="73" spans="1:21" ht="27.75" thickBot="1">
      <c r="A73" s="105"/>
      <c r="B73" s="183" t="s">
        <v>14</v>
      </c>
      <c r="C73" s="184" t="s">
        <v>28</v>
      </c>
      <c r="D73" s="185">
        <v>616000</v>
      </c>
      <c r="E73" s="283">
        <f aca="true" t="shared" si="15" ref="E73:U73">E74</f>
        <v>0</v>
      </c>
      <c r="F73" s="283">
        <f t="shared" si="15"/>
        <v>0</v>
      </c>
      <c r="G73" s="283">
        <f t="shared" si="15"/>
        <v>0</v>
      </c>
      <c r="H73" s="283">
        <f t="shared" si="15"/>
        <v>0</v>
      </c>
      <c r="I73" s="283">
        <f t="shared" si="15"/>
        <v>0</v>
      </c>
      <c r="J73" s="301">
        <f t="shared" si="15"/>
        <v>0</v>
      </c>
      <c r="K73" s="301">
        <f t="shared" si="15"/>
        <v>0</v>
      </c>
      <c r="L73" s="301">
        <f t="shared" si="15"/>
        <v>0</v>
      </c>
      <c r="M73" s="301">
        <f t="shared" si="15"/>
        <v>0</v>
      </c>
      <c r="N73" s="301">
        <f t="shared" si="15"/>
        <v>0</v>
      </c>
      <c r="O73" s="301">
        <f t="shared" si="15"/>
        <v>0</v>
      </c>
      <c r="P73" s="301">
        <f t="shared" si="15"/>
        <v>0</v>
      </c>
      <c r="Q73" s="301">
        <f t="shared" si="15"/>
        <v>0</v>
      </c>
      <c r="R73" s="301">
        <f t="shared" si="15"/>
        <v>0</v>
      </c>
      <c r="S73" s="207">
        <f t="shared" si="15"/>
        <v>0</v>
      </c>
      <c r="T73" s="171">
        <f t="shared" si="15"/>
        <v>0</v>
      </c>
      <c r="U73" s="172">
        <f t="shared" si="15"/>
        <v>0</v>
      </c>
    </row>
    <row r="74" spans="1:21" ht="27.75">
      <c r="A74" s="105"/>
      <c r="B74" s="195">
        <v>1</v>
      </c>
      <c r="C74" s="89" t="s">
        <v>51</v>
      </c>
      <c r="D74" s="110">
        <v>616200</v>
      </c>
      <c r="E74" s="287"/>
      <c r="F74" s="287"/>
      <c r="G74" s="280">
        <f t="shared" si="2"/>
        <v>0</v>
      </c>
      <c r="H74" s="287"/>
      <c r="I74" s="280">
        <f>SUM(J74:R74)</f>
        <v>0</v>
      </c>
      <c r="J74" s="303"/>
      <c r="K74" s="304"/>
      <c r="L74" s="304"/>
      <c r="M74" s="305"/>
      <c r="N74" s="305"/>
      <c r="O74" s="305"/>
      <c r="P74" s="305"/>
      <c r="Q74" s="305"/>
      <c r="R74" s="306"/>
      <c r="S74" s="213"/>
      <c r="T74" s="196"/>
      <c r="U74" s="197"/>
    </row>
    <row r="75" spans="1:21" ht="46.5" thickBot="1">
      <c r="A75" s="105"/>
      <c r="B75" s="183" t="s">
        <v>15</v>
      </c>
      <c r="C75" s="184" t="s">
        <v>77</v>
      </c>
      <c r="D75" s="198"/>
      <c r="E75" s="283">
        <f aca="true" t="shared" si="16" ref="E75:U75">SUM(E76:E81)</f>
        <v>0</v>
      </c>
      <c r="F75" s="283">
        <f t="shared" si="16"/>
        <v>0</v>
      </c>
      <c r="G75" s="283">
        <f t="shared" si="16"/>
        <v>0</v>
      </c>
      <c r="H75" s="285">
        <f t="shared" si="16"/>
        <v>0</v>
      </c>
      <c r="I75" s="283">
        <f t="shared" si="16"/>
        <v>0</v>
      </c>
      <c r="J75" s="284">
        <f t="shared" si="16"/>
        <v>0</v>
      </c>
      <c r="K75" s="284">
        <f t="shared" si="16"/>
        <v>0</v>
      </c>
      <c r="L75" s="284">
        <f t="shared" si="16"/>
        <v>0</v>
      </c>
      <c r="M75" s="284">
        <f t="shared" si="16"/>
        <v>0</v>
      </c>
      <c r="N75" s="284">
        <f t="shared" si="16"/>
        <v>0</v>
      </c>
      <c r="O75" s="284">
        <f t="shared" si="16"/>
        <v>0</v>
      </c>
      <c r="P75" s="284">
        <f t="shared" si="16"/>
        <v>0</v>
      </c>
      <c r="Q75" s="284">
        <f t="shared" si="16"/>
        <v>0</v>
      </c>
      <c r="R75" s="284">
        <f t="shared" si="16"/>
        <v>0</v>
      </c>
      <c r="S75" s="207">
        <f t="shared" si="16"/>
        <v>0</v>
      </c>
      <c r="T75" s="171">
        <f t="shared" si="16"/>
        <v>0</v>
      </c>
      <c r="U75" s="172">
        <f t="shared" si="16"/>
        <v>0</v>
      </c>
    </row>
    <row r="76" spans="1:21" ht="47.25">
      <c r="A76" s="105"/>
      <c r="B76" s="199">
        <v>1</v>
      </c>
      <c r="C76" s="92" t="s">
        <v>52</v>
      </c>
      <c r="D76" s="111">
        <v>821100</v>
      </c>
      <c r="E76" s="308"/>
      <c r="F76" s="308"/>
      <c r="G76" s="280">
        <f t="shared" si="2"/>
        <v>0</v>
      </c>
      <c r="H76" s="340"/>
      <c r="I76" s="341">
        <f aca="true" t="shared" si="17" ref="I76:I81">SUM(J76:R76)</f>
        <v>0</v>
      </c>
      <c r="J76" s="310"/>
      <c r="K76" s="310"/>
      <c r="L76" s="310"/>
      <c r="M76" s="310"/>
      <c r="N76" s="310"/>
      <c r="O76" s="310"/>
      <c r="P76" s="310"/>
      <c r="Q76" s="310"/>
      <c r="R76" s="310"/>
      <c r="S76" s="214"/>
      <c r="T76" s="200"/>
      <c r="U76" s="201"/>
    </row>
    <row r="77" spans="1:21" ht="27.75">
      <c r="A77" s="105"/>
      <c r="B77" s="77">
        <v>2</v>
      </c>
      <c r="C77" s="78" t="s">
        <v>23</v>
      </c>
      <c r="D77" s="77">
        <v>821200</v>
      </c>
      <c r="E77" s="308"/>
      <c r="F77" s="308"/>
      <c r="G77" s="280">
        <f t="shared" si="2"/>
        <v>0</v>
      </c>
      <c r="H77" s="289"/>
      <c r="I77" s="341">
        <f t="shared" si="17"/>
        <v>0</v>
      </c>
      <c r="J77" s="310"/>
      <c r="K77" s="310"/>
      <c r="L77" s="310"/>
      <c r="M77" s="310"/>
      <c r="N77" s="310"/>
      <c r="O77" s="310"/>
      <c r="P77" s="310"/>
      <c r="Q77" s="310"/>
      <c r="R77" s="310"/>
      <c r="S77" s="206"/>
      <c r="T77" s="181"/>
      <c r="U77" s="182"/>
    </row>
    <row r="78" spans="1:21" ht="27.75">
      <c r="A78" s="105"/>
      <c r="B78" s="77">
        <v>3</v>
      </c>
      <c r="C78" s="78" t="s">
        <v>24</v>
      </c>
      <c r="D78" s="77">
        <v>821300</v>
      </c>
      <c r="E78" s="308"/>
      <c r="F78" s="308"/>
      <c r="G78" s="280">
        <f t="shared" si="2"/>
        <v>0</v>
      </c>
      <c r="H78" s="289"/>
      <c r="I78" s="341">
        <f t="shared" si="17"/>
        <v>0</v>
      </c>
      <c r="J78" s="310"/>
      <c r="K78" s="310"/>
      <c r="L78" s="310"/>
      <c r="M78" s="310"/>
      <c r="N78" s="310"/>
      <c r="O78" s="310"/>
      <c r="P78" s="310"/>
      <c r="Q78" s="310"/>
      <c r="R78" s="310"/>
      <c r="S78" s="206"/>
      <c r="T78" s="181"/>
      <c r="U78" s="182"/>
    </row>
    <row r="79" spans="1:21" ht="27.75">
      <c r="A79" s="105"/>
      <c r="B79" s="77">
        <v>4</v>
      </c>
      <c r="C79" s="88" t="s">
        <v>25</v>
      </c>
      <c r="D79" s="77">
        <v>821400</v>
      </c>
      <c r="E79" s="308"/>
      <c r="F79" s="308"/>
      <c r="G79" s="280">
        <f t="shared" si="2"/>
        <v>0</v>
      </c>
      <c r="H79" s="289"/>
      <c r="I79" s="341">
        <f t="shared" si="17"/>
        <v>0</v>
      </c>
      <c r="J79" s="310"/>
      <c r="K79" s="310"/>
      <c r="L79" s="310"/>
      <c r="M79" s="310"/>
      <c r="N79" s="310"/>
      <c r="O79" s="310"/>
      <c r="P79" s="310"/>
      <c r="Q79" s="310"/>
      <c r="R79" s="310"/>
      <c r="S79" s="206"/>
      <c r="T79" s="181"/>
      <c r="U79" s="182"/>
    </row>
    <row r="80" spans="1:21" ht="27.75">
      <c r="A80" s="105"/>
      <c r="B80" s="77">
        <v>5</v>
      </c>
      <c r="C80" s="88" t="s">
        <v>26</v>
      </c>
      <c r="D80" s="77">
        <v>821500</v>
      </c>
      <c r="E80" s="308"/>
      <c r="F80" s="308"/>
      <c r="G80" s="280">
        <f t="shared" si="2"/>
        <v>0</v>
      </c>
      <c r="H80" s="289"/>
      <c r="I80" s="341">
        <f t="shared" si="17"/>
        <v>0</v>
      </c>
      <c r="J80" s="310"/>
      <c r="K80" s="310"/>
      <c r="L80" s="310"/>
      <c r="M80" s="310"/>
      <c r="N80" s="310"/>
      <c r="O80" s="310"/>
      <c r="P80" s="310"/>
      <c r="Q80" s="310"/>
      <c r="R80" s="310"/>
      <c r="S80" s="206"/>
      <c r="T80" s="181"/>
      <c r="U80" s="182"/>
    </row>
    <row r="81" spans="1:22" ht="27.75">
      <c r="A81" s="105"/>
      <c r="B81" s="77">
        <v>6</v>
      </c>
      <c r="C81" s="88" t="s">
        <v>27</v>
      </c>
      <c r="D81" s="77">
        <v>821600</v>
      </c>
      <c r="E81" s="308"/>
      <c r="F81" s="308"/>
      <c r="G81" s="280">
        <f t="shared" si="2"/>
        <v>0</v>
      </c>
      <c r="H81" s="289"/>
      <c r="I81" s="341">
        <f t="shared" si="17"/>
        <v>0</v>
      </c>
      <c r="J81" s="310"/>
      <c r="K81" s="310"/>
      <c r="L81" s="310"/>
      <c r="M81" s="310"/>
      <c r="N81" s="310"/>
      <c r="O81" s="310"/>
      <c r="P81" s="310"/>
      <c r="Q81" s="310"/>
      <c r="R81" s="310"/>
      <c r="S81" s="206"/>
      <c r="T81" s="181"/>
      <c r="U81" s="182"/>
      <c r="V81" s="6"/>
    </row>
    <row r="82" spans="1:22" ht="46.5" thickBot="1">
      <c r="A82" s="106"/>
      <c r="B82" s="183"/>
      <c r="C82" s="184" t="s">
        <v>90</v>
      </c>
      <c r="D82" s="198"/>
      <c r="E82" s="283">
        <f aca="true" t="shared" si="18" ref="E82:U82">E14+E26+E66+E73+E75</f>
        <v>0</v>
      </c>
      <c r="F82" s="283">
        <f t="shared" si="18"/>
        <v>0</v>
      </c>
      <c r="G82" s="283">
        <f t="shared" si="18"/>
        <v>0</v>
      </c>
      <c r="H82" s="342">
        <f t="shared" si="18"/>
        <v>0</v>
      </c>
      <c r="I82" s="283">
        <f t="shared" si="18"/>
        <v>0</v>
      </c>
      <c r="J82" s="313">
        <f t="shared" si="18"/>
        <v>0</v>
      </c>
      <c r="K82" s="313">
        <f t="shared" si="18"/>
        <v>0</v>
      </c>
      <c r="L82" s="313">
        <f t="shared" si="18"/>
        <v>0</v>
      </c>
      <c r="M82" s="313">
        <f t="shared" si="18"/>
        <v>0</v>
      </c>
      <c r="N82" s="313">
        <f t="shared" si="18"/>
        <v>0</v>
      </c>
      <c r="O82" s="313">
        <f t="shared" si="18"/>
        <v>0</v>
      </c>
      <c r="P82" s="313">
        <f t="shared" si="18"/>
        <v>0</v>
      </c>
      <c r="Q82" s="313">
        <f t="shared" si="18"/>
        <v>0</v>
      </c>
      <c r="R82" s="313">
        <f t="shared" si="18"/>
        <v>0</v>
      </c>
      <c r="S82" s="207">
        <f t="shared" si="18"/>
        <v>0</v>
      </c>
      <c r="T82" s="171">
        <f t="shared" si="18"/>
        <v>0</v>
      </c>
      <c r="U82" s="172">
        <f t="shared" si="18"/>
        <v>0</v>
      </c>
      <c r="V82" s="6"/>
    </row>
    <row r="83" spans="1:22" ht="23.25">
      <c r="A83" s="70"/>
      <c r="B83" s="93"/>
      <c r="C83" s="94"/>
      <c r="D83" s="95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64"/>
      <c r="S83" s="64"/>
      <c r="T83" s="64"/>
      <c r="U83" s="64"/>
      <c r="V83" s="6"/>
    </row>
    <row r="84" spans="1:22" ht="23.25">
      <c r="A84" s="70"/>
      <c r="B84" s="93"/>
      <c r="C84" s="94"/>
      <c r="D84" s="95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64"/>
      <c r="S84" s="64"/>
      <c r="T84" s="64"/>
      <c r="U84" s="64"/>
      <c r="V84" s="6"/>
    </row>
    <row r="85" spans="1:22" ht="15.75" customHeight="1">
      <c r="A85" s="70"/>
      <c r="B85" s="97"/>
      <c r="C85" s="619"/>
      <c r="D85" s="619"/>
      <c r="E85" s="619"/>
      <c r="F85" s="619"/>
      <c r="G85" s="619"/>
      <c r="H85" s="619"/>
      <c r="I85" s="619"/>
      <c r="J85" s="619"/>
      <c r="K85" s="619"/>
      <c r="L85" s="619"/>
      <c r="M85" s="619"/>
      <c r="N85" s="619"/>
      <c r="O85" s="619"/>
      <c r="P85" s="619"/>
      <c r="Q85" s="619"/>
      <c r="R85" s="65"/>
      <c r="S85" s="65"/>
      <c r="T85" s="65"/>
      <c r="U85" s="65"/>
      <c r="V85" s="6"/>
    </row>
    <row r="86" spans="1:22" ht="15.75" customHeight="1">
      <c r="A86" s="70"/>
      <c r="B86" s="97"/>
      <c r="C86" s="98"/>
      <c r="D86" s="98"/>
      <c r="E86" s="98"/>
      <c r="F86" s="98"/>
      <c r="G86" s="98"/>
      <c r="H86" s="98"/>
      <c r="I86" s="98"/>
      <c r="K86" s="98"/>
      <c r="L86" s="98"/>
      <c r="M86" s="98"/>
      <c r="N86" s="98"/>
      <c r="O86" s="98"/>
      <c r="P86" s="203"/>
      <c r="Q86" s="203"/>
      <c r="R86" s="66"/>
      <c r="S86" s="66"/>
      <c r="T86" s="66"/>
      <c r="U86" s="66"/>
      <c r="V86" s="6"/>
    </row>
    <row r="87" spans="1:22" ht="27" customHeight="1">
      <c r="A87" s="70"/>
      <c r="B87" s="97"/>
      <c r="C87" s="98"/>
      <c r="D87" s="98"/>
      <c r="E87" s="98"/>
      <c r="F87" s="98"/>
      <c r="G87" s="98"/>
      <c r="H87" s="98"/>
      <c r="I87" s="98"/>
      <c r="K87" s="98"/>
      <c r="L87" s="98"/>
      <c r="M87" s="98"/>
      <c r="N87" s="98"/>
      <c r="O87" s="98"/>
      <c r="P87" s="98"/>
      <c r="Q87" s="98" t="s">
        <v>55</v>
      </c>
      <c r="R87" s="65"/>
      <c r="S87" s="65"/>
      <c r="T87" s="65"/>
      <c r="U87" s="65"/>
      <c r="V87" s="6"/>
    </row>
    <row r="88" spans="2:22" ht="15" customHeight="1">
      <c r="B88" s="56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56"/>
      <c r="Q88" s="68"/>
      <c r="R88" s="68"/>
      <c r="S88" s="56"/>
      <c r="T88" s="69" t="s">
        <v>55</v>
      </c>
      <c r="U88" s="51"/>
      <c r="V88" s="6"/>
    </row>
    <row r="89" spans="2:21" ht="1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2:21" ht="18.7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5"/>
      <c r="R90" s="3"/>
      <c r="S90" s="6"/>
      <c r="T90" s="5"/>
      <c r="U90" s="10"/>
    </row>
    <row r="91" spans="2:21" ht="1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2:21" ht="1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</sheetData>
  <sheetProtection password="C5C5" sheet="1" formatCells="0" formatColumns="0" formatRows="0"/>
  <mergeCells count="17">
    <mergeCell ref="J10:U11"/>
    <mergeCell ref="B1:U1"/>
    <mergeCell ref="S2:T3"/>
    <mergeCell ref="B3:C3"/>
    <mergeCell ref="D3:Q3"/>
    <mergeCell ref="B6:Q6"/>
    <mergeCell ref="D7:L7"/>
    <mergeCell ref="C85:Q85"/>
    <mergeCell ref="D8:L8"/>
    <mergeCell ref="B10:B12"/>
    <mergeCell ref="C10:C12"/>
    <mergeCell ref="D10:D12"/>
    <mergeCell ref="E10:E12"/>
    <mergeCell ref="F10:F12"/>
    <mergeCell ref="G10:G12"/>
    <mergeCell ref="H10:H12"/>
    <mergeCell ref="I10:I12"/>
  </mergeCells>
  <printOptions/>
  <pageMargins left="0.3937007874015748" right="0.3937007874015748" top="0.35433070866141736" bottom="0.2362204724409449" header="0.31496062992125984" footer="0.1968503937007874"/>
  <pageSetup fitToHeight="0" fitToWidth="1" horizontalDpi="600" verticalDpi="600" orientation="landscape" paperSize="9" scale="32" r:id="rId1"/>
  <headerFooter>
    <oddFooter>&amp;C&amp;A&amp;RPage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92"/>
  <sheetViews>
    <sheetView view="pageBreakPreview" zoomScale="48" zoomScaleNormal="60" zoomScaleSheetLayoutView="48" workbookViewId="0" topLeftCell="D1">
      <selection activeCell="H10" sqref="H10:I13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2" width="25.7109375" style="4" hidden="1" customWidth="1"/>
    <col min="13" max="18" width="25.7109375" style="4" customWidth="1"/>
    <col min="19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605" t="s">
        <v>53</v>
      </c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606"/>
      <c r="N1" s="606"/>
      <c r="O1" s="606"/>
      <c r="P1" s="606"/>
      <c r="Q1" s="606"/>
      <c r="R1" s="606"/>
      <c r="S1" s="606"/>
      <c r="T1" s="606"/>
      <c r="U1" s="606"/>
    </row>
    <row r="2" spans="2:21" ht="24" customHeight="1">
      <c r="B2" s="51"/>
      <c r="C2" s="51"/>
      <c r="D2" s="51"/>
      <c r="E2" s="51"/>
      <c r="F2" s="51"/>
      <c r="G2" s="51"/>
      <c r="H2" s="51"/>
      <c r="I2" s="51"/>
      <c r="J2" s="51"/>
      <c r="M2" s="51"/>
      <c r="N2" s="51"/>
      <c r="O2" s="51"/>
      <c r="P2" s="52" t="s">
        <v>54</v>
      </c>
      <c r="Q2" s="100"/>
      <c r="R2" s="51"/>
      <c r="S2" s="607" t="s">
        <v>54</v>
      </c>
      <c r="T2" s="607"/>
      <c r="U2" s="202"/>
    </row>
    <row r="3" spans="2:21" ht="31.5" customHeight="1">
      <c r="B3" s="605" t="s">
        <v>58</v>
      </c>
      <c r="C3" s="605"/>
      <c r="D3" s="608"/>
      <c r="E3" s="608"/>
      <c r="F3" s="608"/>
      <c r="G3" s="608"/>
      <c r="H3" s="608"/>
      <c r="I3" s="608"/>
      <c r="J3" s="608"/>
      <c r="K3" s="608"/>
      <c r="L3" s="608"/>
      <c r="M3" s="608"/>
      <c r="N3" s="608"/>
      <c r="O3" s="608"/>
      <c r="P3" s="608"/>
      <c r="Q3" s="608"/>
      <c r="R3" s="50"/>
      <c r="S3" s="607"/>
      <c r="T3" s="607"/>
      <c r="U3" s="53"/>
    </row>
    <row r="4" spans="2:21" ht="21"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2" t="s">
        <v>63</v>
      </c>
      <c r="Q4" s="53"/>
      <c r="R4" s="54"/>
      <c r="S4" s="55"/>
      <c r="T4" s="56"/>
      <c r="U4" s="57"/>
    </row>
    <row r="5" spans="2:21" ht="30" customHeight="1">
      <c r="B5" s="58" t="s">
        <v>70</v>
      </c>
      <c r="C5" s="58"/>
      <c r="D5" s="58"/>
      <c r="E5" s="58"/>
      <c r="F5" s="58"/>
      <c r="G5" s="58"/>
      <c r="H5" s="58"/>
      <c r="I5" s="58"/>
      <c r="J5" s="58"/>
      <c r="M5" s="58"/>
      <c r="N5" s="58"/>
      <c r="O5" s="58"/>
      <c r="P5" s="52" t="s">
        <v>65</v>
      </c>
      <c r="Q5" s="99"/>
      <c r="R5" s="52"/>
      <c r="S5" s="52" t="s">
        <v>63</v>
      </c>
      <c r="T5" s="52"/>
      <c r="U5" s="59"/>
    </row>
    <row r="6" spans="2:21" ht="21" customHeight="1">
      <c r="B6" s="630"/>
      <c r="C6" s="630"/>
      <c r="D6" s="630"/>
      <c r="E6" s="630"/>
      <c r="F6" s="630"/>
      <c r="G6" s="630"/>
      <c r="H6" s="630"/>
      <c r="I6" s="630"/>
      <c r="J6" s="630"/>
      <c r="K6" s="630"/>
      <c r="L6" s="630"/>
      <c r="M6" s="630"/>
      <c r="N6" s="630"/>
      <c r="O6" s="630"/>
      <c r="P6" s="630"/>
      <c r="Q6" s="630"/>
      <c r="R6" s="60"/>
      <c r="S6" s="202"/>
      <c r="T6" s="202"/>
      <c r="U6" s="61"/>
    </row>
    <row r="7" spans="2:21" ht="22.5" customHeight="1">
      <c r="B7" s="52" t="s">
        <v>64</v>
      </c>
      <c r="C7" s="52"/>
      <c r="D7" s="632"/>
      <c r="E7" s="632"/>
      <c r="F7" s="632"/>
      <c r="G7" s="632"/>
      <c r="H7" s="632"/>
      <c r="I7" s="632"/>
      <c r="J7" s="632"/>
      <c r="K7" s="632"/>
      <c r="L7" s="632"/>
      <c r="M7" s="102"/>
      <c r="N7" s="102"/>
      <c r="O7" s="102"/>
      <c r="P7" s="102"/>
      <c r="Q7" s="102"/>
      <c r="R7" s="52"/>
      <c r="S7" s="52" t="s">
        <v>65</v>
      </c>
      <c r="T7" s="52"/>
      <c r="U7" s="53"/>
    </row>
    <row r="8" spans="2:21" ht="22.5" customHeight="1">
      <c r="B8" s="101"/>
      <c r="C8" s="101"/>
      <c r="D8" s="610"/>
      <c r="E8" s="610"/>
      <c r="F8" s="610"/>
      <c r="G8" s="610"/>
      <c r="H8" s="610"/>
      <c r="I8" s="610"/>
      <c r="J8" s="610"/>
      <c r="K8" s="610"/>
      <c r="L8" s="610"/>
      <c r="M8" s="113"/>
      <c r="N8" s="113"/>
      <c r="O8" s="113"/>
      <c r="P8" s="113"/>
      <c r="Q8" s="113"/>
      <c r="R8" s="52"/>
      <c r="S8" s="52" t="s">
        <v>65</v>
      </c>
      <c r="T8" s="52"/>
      <c r="U8" s="53"/>
    </row>
    <row r="9" spans="2:21" ht="12" customHeight="1" thickBot="1"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62"/>
    </row>
    <row r="10" spans="1:21" s="33" customFormat="1" ht="59.25" customHeight="1">
      <c r="A10" s="103"/>
      <c r="B10" s="620" t="s">
        <v>97</v>
      </c>
      <c r="C10" s="623" t="s">
        <v>72</v>
      </c>
      <c r="D10" s="620" t="s">
        <v>1</v>
      </c>
      <c r="E10" s="611" t="s">
        <v>120</v>
      </c>
      <c r="F10" s="611" t="s">
        <v>118</v>
      </c>
      <c r="G10" s="611" t="s">
        <v>119</v>
      </c>
      <c r="H10" s="611" t="s">
        <v>124</v>
      </c>
      <c r="I10" s="611" t="s">
        <v>122</v>
      </c>
      <c r="J10" s="585" t="s">
        <v>78</v>
      </c>
      <c r="K10" s="614"/>
      <c r="L10" s="614"/>
      <c r="M10" s="614"/>
      <c r="N10" s="614"/>
      <c r="O10" s="614"/>
      <c r="P10" s="614"/>
      <c r="Q10" s="614"/>
      <c r="R10" s="614"/>
      <c r="S10" s="614"/>
      <c r="T10" s="614"/>
      <c r="U10" s="615"/>
    </row>
    <row r="11" spans="1:21" s="33" customFormat="1" ht="17.25" customHeight="1" thickBot="1">
      <c r="A11" s="104"/>
      <c r="B11" s="621"/>
      <c r="C11" s="624"/>
      <c r="D11" s="621"/>
      <c r="E11" s="612"/>
      <c r="F11" s="612"/>
      <c r="G11" s="612"/>
      <c r="H11" s="612"/>
      <c r="I11" s="612"/>
      <c r="J11" s="616"/>
      <c r="K11" s="617"/>
      <c r="L11" s="617"/>
      <c r="M11" s="617"/>
      <c r="N11" s="617"/>
      <c r="O11" s="617"/>
      <c r="P11" s="617"/>
      <c r="Q11" s="617"/>
      <c r="R11" s="617"/>
      <c r="S11" s="617"/>
      <c r="T11" s="617"/>
      <c r="U11" s="618"/>
    </row>
    <row r="12" spans="1:21" s="33" customFormat="1" ht="90.75" customHeight="1" thickBot="1">
      <c r="A12" s="104"/>
      <c r="B12" s="622"/>
      <c r="C12" s="625"/>
      <c r="D12" s="622"/>
      <c r="E12" s="613"/>
      <c r="F12" s="613"/>
      <c r="G12" s="613"/>
      <c r="H12" s="613"/>
      <c r="I12" s="613"/>
      <c r="J12" s="173" t="s">
        <v>33</v>
      </c>
      <c r="K12" s="173" t="s">
        <v>34</v>
      </c>
      <c r="L12" s="173" t="s">
        <v>35</v>
      </c>
      <c r="M12" s="174" t="s">
        <v>36</v>
      </c>
      <c r="N12" s="174" t="s">
        <v>37</v>
      </c>
      <c r="O12" s="174" t="s">
        <v>38</v>
      </c>
      <c r="P12" s="174" t="s">
        <v>56</v>
      </c>
      <c r="Q12" s="174" t="s">
        <v>57</v>
      </c>
      <c r="R12" s="174" t="s">
        <v>39</v>
      </c>
      <c r="S12" s="174" t="s">
        <v>56</v>
      </c>
      <c r="T12" s="174" t="s">
        <v>57</v>
      </c>
      <c r="U12" s="174" t="s">
        <v>39</v>
      </c>
    </row>
    <row r="13" spans="1:21" s="33" customFormat="1" ht="21" thickBot="1">
      <c r="A13" s="104"/>
      <c r="B13" s="175">
        <v>1</v>
      </c>
      <c r="C13" s="175">
        <v>2</v>
      </c>
      <c r="D13" s="175">
        <v>3</v>
      </c>
      <c r="E13" s="176">
        <v>4</v>
      </c>
      <c r="F13" s="176">
        <v>5</v>
      </c>
      <c r="G13" s="176" t="s">
        <v>80</v>
      </c>
      <c r="H13" s="350">
        <v>7</v>
      </c>
      <c r="I13" s="350" t="s">
        <v>123</v>
      </c>
      <c r="J13" s="204">
        <v>9</v>
      </c>
      <c r="K13" s="204">
        <v>10</v>
      </c>
      <c r="L13" s="204">
        <v>11</v>
      </c>
      <c r="M13" s="204">
        <v>9</v>
      </c>
      <c r="N13" s="204">
        <v>10</v>
      </c>
      <c r="O13" s="204">
        <v>11</v>
      </c>
      <c r="P13" s="204">
        <v>12</v>
      </c>
      <c r="Q13" s="204">
        <v>13</v>
      </c>
      <c r="R13" s="204">
        <v>14</v>
      </c>
      <c r="S13" s="176">
        <v>16</v>
      </c>
      <c r="T13" s="176">
        <v>17</v>
      </c>
      <c r="U13" s="176">
        <v>18</v>
      </c>
    </row>
    <row r="14" spans="1:21" ht="27">
      <c r="A14" s="105"/>
      <c r="B14" s="177" t="s">
        <v>7</v>
      </c>
      <c r="C14" s="178" t="s">
        <v>62</v>
      </c>
      <c r="D14" s="179"/>
      <c r="E14" s="276">
        <f>SUM(E15:E25)</f>
        <v>0</v>
      </c>
      <c r="F14" s="276">
        <f>SUM(F15:F25)</f>
        <v>0</v>
      </c>
      <c r="G14" s="276">
        <f>SUM(G15:G25)</f>
        <v>0</v>
      </c>
      <c r="H14" s="276">
        <f>SUM(H15:H25)</f>
        <v>0</v>
      </c>
      <c r="I14" s="276">
        <f aca="true" t="shared" si="0" ref="I14:U14">SUM(I15:I25)</f>
        <v>0</v>
      </c>
      <c r="J14" s="277">
        <f t="shared" si="0"/>
        <v>0</v>
      </c>
      <c r="K14" s="278">
        <f t="shared" si="0"/>
        <v>0</v>
      </c>
      <c r="L14" s="278">
        <f t="shared" si="0"/>
        <v>0</v>
      </c>
      <c r="M14" s="278">
        <f t="shared" si="0"/>
        <v>0</v>
      </c>
      <c r="N14" s="278">
        <f t="shared" si="0"/>
        <v>0</v>
      </c>
      <c r="O14" s="278">
        <f t="shared" si="0"/>
        <v>0</v>
      </c>
      <c r="P14" s="278">
        <f t="shared" si="0"/>
        <v>0</v>
      </c>
      <c r="Q14" s="278">
        <f t="shared" si="0"/>
        <v>0</v>
      </c>
      <c r="R14" s="279">
        <f t="shared" si="0"/>
        <v>0</v>
      </c>
      <c r="S14" s="205">
        <f t="shared" si="0"/>
        <v>0</v>
      </c>
      <c r="T14" s="169">
        <f t="shared" si="0"/>
        <v>0</v>
      </c>
      <c r="U14" s="170">
        <f t="shared" si="0"/>
        <v>0</v>
      </c>
    </row>
    <row r="15" spans="1:27" ht="27.75">
      <c r="A15" s="105"/>
      <c r="B15" s="180">
        <v>1</v>
      </c>
      <c r="C15" s="78" t="s">
        <v>20</v>
      </c>
      <c r="D15" s="180">
        <v>611100</v>
      </c>
      <c r="E15" s="287"/>
      <c r="F15" s="287"/>
      <c r="G15" s="280">
        <f>SUM(H15:I15)</f>
        <v>0</v>
      </c>
      <c r="H15" s="287"/>
      <c r="I15" s="280">
        <f aca="true" t="shared" si="1" ref="I15:I24">SUM(J15:R15)</f>
        <v>0</v>
      </c>
      <c r="J15" s="288"/>
      <c r="K15" s="288"/>
      <c r="L15" s="288"/>
      <c r="M15" s="288"/>
      <c r="N15" s="288"/>
      <c r="O15" s="288"/>
      <c r="P15" s="288"/>
      <c r="Q15" s="288"/>
      <c r="R15" s="288"/>
      <c r="S15" s="206"/>
      <c r="T15" s="181"/>
      <c r="U15" s="182"/>
      <c r="V15" s="46"/>
      <c r="W15" s="46"/>
      <c r="X15" s="46"/>
      <c r="Y15" s="46"/>
      <c r="AA15" s="46"/>
    </row>
    <row r="16" spans="1:27" ht="47.25">
      <c r="A16" s="105"/>
      <c r="B16" s="77">
        <v>2</v>
      </c>
      <c r="C16" s="76" t="s">
        <v>40</v>
      </c>
      <c r="D16" s="77">
        <v>611200</v>
      </c>
      <c r="E16" s="287"/>
      <c r="F16" s="287"/>
      <c r="G16" s="280">
        <f aca="true" t="shared" si="2" ref="G16:G81">SUM(H16:I16)</f>
        <v>0</v>
      </c>
      <c r="H16" s="287"/>
      <c r="I16" s="280">
        <f t="shared" si="1"/>
        <v>0</v>
      </c>
      <c r="J16" s="288"/>
      <c r="K16" s="288"/>
      <c r="L16" s="288"/>
      <c r="M16" s="288"/>
      <c r="N16" s="288"/>
      <c r="O16" s="288"/>
      <c r="P16" s="288"/>
      <c r="Q16" s="288"/>
      <c r="R16" s="288"/>
      <c r="S16" s="206"/>
      <c r="T16" s="181"/>
      <c r="U16" s="182"/>
      <c r="V16" s="46"/>
      <c r="W16" s="46"/>
      <c r="X16" s="46"/>
      <c r="Y16" s="46"/>
      <c r="AA16" s="46"/>
    </row>
    <row r="17" spans="1:27" ht="27.75">
      <c r="A17" s="105"/>
      <c r="B17" s="77">
        <v>3</v>
      </c>
      <c r="C17" s="78" t="s">
        <v>8</v>
      </c>
      <c r="D17" s="77">
        <v>613100</v>
      </c>
      <c r="E17" s="287"/>
      <c r="F17" s="287"/>
      <c r="G17" s="280">
        <f t="shared" si="2"/>
        <v>0</v>
      </c>
      <c r="H17" s="287"/>
      <c r="I17" s="280">
        <f t="shared" si="1"/>
        <v>0</v>
      </c>
      <c r="J17" s="288"/>
      <c r="K17" s="288"/>
      <c r="L17" s="288"/>
      <c r="M17" s="288"/>
      <c r="N17" s="288"/>
      <c r="O17" s="288"/>
      <c r="P17" s="288"/>
      <c r="Q17" s="288"/>
      <c r="R17" s="288"/>
      <c r="S17" s="206"/>
      <c r="T17" s="181"/>
      <c r="U17" s="182"/>
      <c r="V17" s="46"/>
      <c r="W17" s="46"/>
      <c r="X17" s="46"/>
      <c r="Y17" s="46"/>
      <c r="AA17" s="46"/>
    </row>
    <row r="18" spans="1:27" ht="27.75">
      <c r="A18" s="105"/>
      <c r="B18" s="77">
        <v>4</v>
      </c>
      <c r="C18" s="76" t="s">
        <v>41</v>
      </c>
      <c r="D18" s="77">
        <v>613200</v>
      </c>
      <c r="E18" s="287"/>
      <c r="F18" s="287"/>
      <c r="G18" s="280">
        <f t="shared" si="2"/>
        <v>0</v>
      </c>
      <c r="H18" s="287"/>
      <c r="I18" s="280">
        <f t="shared" si="1"/>
        <v>0</v>
      </c>
      <c r="J18" s="288"/>
      <c r="K18" s="288"/>
      <c r="L18" s="288"/>
      <c r="M18" s="288"/>
      <c r="N18" s="288"/>
      <c r="O18" s="288"/>
      <c r="P18" s="288"/>
      <c r="Q18" s="288"/>
      <c r="R18" s="288"/>
      <c r="S18" s="206"/>
      <c r="T18" s="181"/>
      <c r="U18" s="182"/>
      <c r="V18" s="46"/>
      <c r="W18" s="46"/>
      <c r="X18" s="46"/>
      <c r="Y18" s="46"/>
      <c r="AA18" s="46"/>
    </row>
    <row r="19" spans="1:27" ht="27.75">
      <c r="A19" s="105"/>
      <c r="B19" s="77">
        <v>5</v>
      </c>
      <c r="C19" s="76" t="s">
        <v>9</v>
      </c>
      <c r="D19" s="77">
        <v>613300</v>
      </c>
      <c r="E19" s="287"/>
      <c r="F19" s="287"/>
      <c r="G19" s="280">
        <f t="shared" si="2"/>
        <v>0</v>
      </c>
      <c r="H19" s="287"/>
      <c r="I19" s="280">
        <f t="shared" si="1"/>
        <v>0</v>
      </c>
      <c r="J19" s="288"/>
      <c r="K19" s="288"/>
      <c r="L19" s="288"/>
      <c r="M19" s="288"/>
      <c r="N19" s="288"/>
      <c r="O19" s="288"/>
      <c r="P19" s="288"/>
      <c r="Q19" s="288"/>
      <c r="R19" s="288"/>
      <c r="S19" s="206"/>
      <c r="T19" s="181"/>
      <c r="U19" s="182"/>
      <c r="V19" s="46"/>
      <c r="W19" s="46"/>
      <c r="X19" s="46"/>
      <c r="Y19" s="46"/>
      <c r="AA19" s="46"/>
    </row>
    <row r="20" spans="1:27" ht="27.75">
      <c r="A20" s="105"/>
      <c r="B20" s="77">
        <v>6</v>
      </c>
      <c r="C20" s="78" t="s">
        <v>21</v>
      </c>
      <c r="D20" s="77">
        <v>613400</v>
      </c>
      <c r="E20" s="287"/>
      <c r="F20" s="287"/>
      <c r="G20" s="280">
        <f t="shared" si="2"/>
        <v>0</v>
      </c>
      <c r="H20" s="287"/>
      <c r="I20" s="280">
        <f t="shared" si="1"/>
        <v>0</v>
      </c>
      <c r="J20" s="288"/>
      <c r="K20" s="288"/>
      <c r="L20" s="288"/>
      <c r="M20" s="288"/>
      <c r="N20" s="288"/>
      <c r="O20" s="288"/>
      <c r="P20" s="288"/>
      <c r="Q20" s="288"/>
      <c r="R20" s="288"/>
      <c r="S20" s="206"/>
      <c r="T20" s="181"/>
      <c r="U20" s="182"/>
      <c r="V20" s="46"/>
      <c r="W20" s="46"/>
      <c r="X20" s="46"/>
      <c r="Y20" s="46"/>
      <c r="AA20" s="46"/>
    </row>
    <row r="21" spans="1:27" ht="27.75">
      <c r="A21" s="105"/>
      <c r="B21" s="77">
        <v>7</v>
      </c>
      <c r="C21" s="76" t="s">
        <v>22</v>
      </c>
      <c r="D21" s="77">
        <v>613500</v>
      </c>
      <c r="E21" s="287"/>
      <c r="F21" s="287"/>
      <c r="G21" s="280">
        <f t="shared" si="2"/>
        <v>0</v>
      </c>
      <c r="H21" s="287"/>
      <c r="I21" s="280">
        <f t="shared" si="1"/>
        <v>0</v>
      </c>
      <c r="J21" s="288"/>
      <c r="K21" s="288"/>
      <c r="L21" s="288"/>
      <c r="M21" s="288"/>
      <c r="N21" s="288"/>
      <c r="O21" s="288"/>
      <c r="P21" s="288"/>
      <c r="Q21" s="288"/>
      <c r="R21" s="288"/>
      <c r="S21" s="206"/>
      <c r="T21" s="181"/>
      <c r="U21" s="182"/>
      <c r="V21" s="46"/>
      <c r="W21" s="46"/>
      <c r="X21" s="46"/>
      <c r="Y21" s="46"/>
      <c r="AA21" s="46"/>
    </row>
    <row r="22" spans="1:27" ht="27.75">
      <c r="A22" s="105"/>
      <c r="B22" s="77">
        <v>8</v>
      </c>
      <c r="C22" s="78" t="s">
        <v>59</v>
      </c>
      <c r="D22" s="77">
        <v>613600</v>
      </c>
      <c r="E22" s="287"/>
      <c r="F22" s="287"/>
      <c r="G22" s="280">
        <f t="shared" si="2"/>
        <v>0</v>
      </c>
      <c r="H22" s="287"/>
      <c r="I22" s="280">
        <f t="shared" si="1"/>
        <v>0</v>
      </c>
      <c r="J22" s="288"/>
      <c r="K22" s="288"/>
      <c r="L22" s="288"/>
      <c r="M22" s="288"/>
      <c r="N22" s="288"/>
      <c r="O22" s="288"/>
      <c r="P22" s="288"/>
      <c r="Q22" s="288"/>
      <c r="R22" s="288"/>
      <c r="S22" s="206"/>
      <c r="T22" s="181"/>
      <c r="U22" s="182"/>
      <c r="V22" s="46"/>
      <c r="W22" s="46"/>
      <c r="X22" s="46"/>
      <c r="Y22" s="46"/>
      <c r="AA22" s="46"/>
    </row>
    <row r="23" spans="1:27" ht="27.75">
      <c r="A23" s="105"/>
      <c r="B23" s="77">
        <v>9</v>
      </c>
      <c r="C23" s="78" t="s">
        <v>10</v>
      </c>
      <c r="D23" s="77">
        <v>613700</v>
      </c>
      <c r="E23" s="287"/>
      <c r="F23" s="287"/>
      <c r="G23" s="280">
        <f t="shared" si="2"/>
        <v>0</v>
      </c>
      <c r="H23" s="287"/>
      <c r="I23" s="280">
        <f t="shared" si="1"/>
        <v>0</v>
      </c>
      <c r="J23" s="288"/>
      <c r="K23" s="288"/>
      <c r="L23" s="288"/>
      <c r="M23" s="288"/>
      <c r="N23" s="288"/>
      <c r="O23" s="288"/>
      <c r="P23" s="288"/>
      <c r="Q23" s="288"/>
      <c r="R23" s="288"/>
      <c r="S23" s="206"/>
      <c r="T23" s="181"/>
      <c r="U23" s="182"/>
      <c r="V23" s="46"/>
      <c r="W23" s="46"/>
      <c r="X23" s="46"/>
      <c r="Y23" s="46"/>
      <c r="AA23" s="46"/>
    </row>
    <row r="24" spans="1:27" ht="47.25">
      <c r="A24" s="105"/>
      <c r="B24" s="77">
        <v>10</v>
      </c>
      <c r="C24" s="76" t="s">
        <v>42</v>
      </c>
      <c r="D24" s="77">
        <v>613800</v>
      </c>
      <c r="E24" s="287"/>
      <c r="F24" s="287"/>
      <c r="G24" s="280">
        <f t="shared" si="2"/>
        <v>0</v>
      </c>
      <c r="H24" s="287"/>
      <c r="I24" s="280">
        <f t="shared" si="1"/>
        <v>0</v>
      </c>
      <c r="J24" s="288"/>
      <c r="K24" s="288"/>
      <c r="L24" s="288"/>
      <c r="M24" s="288"/>
      <c r="N24" s="288"/>
      <c r="O24" s="288"/>
      <c r="P24" s="288"/>
      <c r="Q24" s="288"/>
      <c r="R24" s="288"/>
      <c r="S24" s="206"/>
      <c r="T24" s="181"/>
      <c r="U24" s="182"/>
      <c r="V24" s="46"/>
      <c r="W24" s="46"/>
      <c r="X24" s="46"/>
      <c r="Y24" s="46"/>
      <c r="AA24" s="46"/>
    </row>
    <row r="25" spans="1:27" ht="27.75">
      <c r="A25" s="105"/>
      <c r="B25" s="77">
        <v>11</v>
      </c>
      <c r="C25" s="76" t="s">
        <v>11</v>
      </c>
      <c r="D25" s="77">
        <v>613900</v>
      </c>
      <c r="E25" s="287"/>
      <c r="F25" s="287"/>
      <c r="G25" s="280">
        <f t="shared" si="2"/>
        <v>0</v>
      </c>
      <c r="H25" s="287"/>
      <c r="I25" s="280">
        <f>SUM(J25:R25)</f>
        <v>0</v>
      </c>
      <c r="J25" s="288"/>
      <c r="K25" s="288"/>
      <c r="L25" s="288"/>
      <c r="M25" s="288"/>
      <c r="N25" s="288"/>
      <c r="O25" s="288"/>
      <c r="P25" s="288"/>
      <c r="Q25" s="288"/>
      <c r="R25" s="288"/>
      <c r="S25" s="206"/>
      <c r="T25" s="181"/>
      <c r="U25" s="182"/>
      <c r="V25" s="46"/>
      <c r="W25" s="46"/>
      <c r="X25" s="46"/>
      <c r="Y25" s="46"/>
      <c r="AA25" s="46"/>
    </row>
    <row r="26" spans="1:24" ht="46.5" thickBot="1">
      <c r="A26" s="105"/>
      <c r="B26" s="183" t="s">
        <v>12</v>
      </c>
      <c r="C26" s="184" t="s">
        <v>61</v>
      </c>
      <c r="D26" s="185">
        <v>614000</v>
      </c>
      <c r="E26" s="283">
        <f aca="true" t="shared" si="3" ref="E26:U26">E27+E38+E44+E59+E62+E64</f>
        <v>0</v>
      </c>
      <c r="F26" s="283">
        <f t="shared" si="3"/>
        <v>0</v>
      </c>
      <c r="G26" s="283">
        <f t="shared" si="3"/>
        <v>0</v>
      </c>
      <c r="H26" s="283">
        <f t="shared" si="3"/>
        <v>0</v>
      </c>
      <c r="I26" s="283">
        <f t="shared" si="3"/>
        <v>0</v>
      </c>
      <c r="J26" s="284">
        <f t="shared" si="3"/>
        <v>0</v>
      </c>
      <c r="K26" s="284">
        <f t="shared" si="3"/>
        <v>0</v>
      </c>
      <c r="L26" s="284">
        <f t="shared" si="3"/>
        <v>0</v>
      </c>
      <c r="M26" s="284">
        <f t="shared" si="3"/>
        <v>0</v>
      </c>
      <c r="N26" s="284">
        <f t="shared" si="3"/>
        <v>0</v>
      </c>
      <c r="O26" s="284">
        <f t="shared" si="3"/>
        <v>0</v>
      </c>
      <c r="P26" s="284">
        <f t="shared" si="3"/>
        <v>0</v>
      </c>
      <c r="Q26" s="284">
        <f t="shared" si="3"/>
        <v>0</v>
      </c>
      <c r="R26" s="284">
        <f t="shared" si="3"/>
        <v>0</v>
      </c>
      <c r="S26" s="207">
        <f t="shared" si="3"/>
        <v>0</v>
      </c>
      <c r="T26" s="171">
        <f t="shared" si="3"/>
        <v>0</v>
      </c>
      <c r="U26" s="172">
        <f t="shared" si="3"/>
        <v>0</v>
      </c>
      <c r="W26" s="46"/>
      <c r="X26" s="46"/>
    </row>
    <row r="27" spans="1:21" ht="27.75">
      <c r="A27" s="105"/>
      <c r="B27" s="186">
        <v>1</v>
      </c>
      <c r="C27" s="83" t="s">
        <v>43</v>
      </c>
      <c r="D27" s="109">
        <v>614100</v>
      </c>
      <c r="E27" s="291">
        <f>SUM(E28:E37)</f>
        <v>0</v>
      </c>
      <c r="F27" s="291">
        <f aca="true" t="shared" si="4" ref="F27:R27">SUM(F28:F37)</f>
        <v>0</v>
      </c>
      <c r="G27" s="291">
        <f t="shared" si="4"/>
        <v>0</v>
      </c>
      <c r="H27" s="291">
        <f t="shared" si="4"/>
        <v>0</v>
      </c>
      <c r="I27" s="291">
        <f t="shared" si="4"/>
        <v>0</v>
      </c>
      <c r="J27" s="292">
        <f t="shared" si="4"/>
        <v>0</v>
      </c>
      <c r="K27" s="292">
        <f t="shared" si="4"/>
        <v>0</v>
      </c>
      <c r="L27" s="292">
        <f t="shared" si="4"/>
        <v>0</v>
      </c>
      <c r="M27" s="292">
        <f t="shared" si="4"/>
        <v>0</v>
      </c>
      <c r="N27" s="292">
        <f t="shared" si="4"/>
        <v>0</v>
      </c>
      <c r="O27" s="292">
        <f t="shared" si="4"/>
        <v>0</v>
      </c>
      <c r="P27" s="292">
        <f t="shared" si="4"/>
        <v>0</v>
      </c>
      <c r="Q27" s="292">
        <f t="shared" si="4"/>
        <v>0</v>
      </c>
      <c r="R27" s="292">
        <f t="shared" si="4"/>
        <v>0</v>
      </c>
      <c r="S27" s="208">
        <f>S28+S37</f>
        <v>0</v>
      </c>
      <c r="T27" s="187">
        <f>T28+T37</f>
        <v>0</v>
      </c>
      <c r="U27" s="188">
        <f>U28+U37</f>
        <v>0</v>
      </c>
    </row>
    <row r="28" spans="1:21" ht="27.75">
      <c r="A28" s="105"/>
      <c r="B28" s="86"/>
      <c r="C28" s="85"/>
      <c r="D28" s="86"/>
      <c r="E28" s="287"/>
      <c r="F28" s="287"/>
      <c r="G28" s="280">
        <f t="shared" si="2"/>
        <v>0</v>
      </c>
      <c r="H28" s="287"/>
      <c r="I28" s="280">
        <f aca="true" t="shared" si="5" ref="I28:I36">SUM(J28:R28)</f>
        <v>0</v>
      </c>
      <c r="J28" s="288"/>
      <c r="K28" s="289"/>
      <c r="L28" s="289"/>
      <c r="M28" s="289"/>
      <c r="N28" s="289"/>
      <c r="O28" s="289"/>
      <c r="P28" s="289"/>
      <c r="Q28" s="289"/>
      <c r="R28" s="290"/>
      <c r="S28" s="209"/>
      <c r="T28" s="189"/>
      <c r="U28" s="190"/>
    </row>
    <row r="29" spans="1:21" ht="27.75" hidden="1">
      <c r="A29" s="105"/>
      <c r="B29" s="86"/>
      <c r="C29" s="85"/>
      <c r="D29" s="86"/>
      <c r="E29" s="287"/>
      <c r="F29" s="287"/>
      <c r="G29" s="280">
        <f t="shared" si="2"/>
        <v>0</v>
      </c>
      <c r="H29" s="287"/>
      <c r="I29" s="280">
        <f t="shared" si="5"/>
        <v>0</v>
      </c>
      <c r="J29" s="288"/>
      <c r="K29" s="289"/>
      <c r="L29" s="289"/>
      <c r="M29" s="289"/>
      <c r="N29" s="289"/>
      <c r="O29" s="289"/>
      <c r="P29" s="289"/>
      <c r="Q29" s="289"/>
      <c r="R29" s="290"/>
      <c r="S29" s="209"/>
      <c r="T29" s="189"/>
      <c r="U29" s="190"/>
    </row>
    <row r="30" spans="1:21" ht="27.75" hidden="1">
      <c r="A30" s="105"/>
      <c r="B30" s="86"/>
      <c r="C30" s="85"/>
      <c r="D30" s="86"/>
      <c r="E30" s="287"/>
      <c r="F30" s="287"/>
      <c r="G30" s="280">
        <f t="shared" si="2"/>
        <v>0</v>
      </c>
      <c r="H30" s="287"/>
      <c r="I30" s="280">
        <f t="shared" si="5"/>
        <v>0</v>
      </c>
      <c r="J30" s="288"/>
      <c r="K30" s="289"/>
      <c r="L30" s="289"/>
      <c r="M30" s="289"/>
      <c r="N30" s="289"/>
      <c r="O30" s="289"/>
      <c r="P30" s="289"/>
      <c r="Q30" s="289"/>
      <c r="R30" s="290"/>
      <c r="S30" s="209"/>
      <c r="T30" s="189"/>
      <c r="U30" s="190"/>
    </row>
    <row r="31" spans="1:21" ht="27.75" hidden="1">
      <c r="A31" s="105"/>
      <c r="B31" s="86"/>
      <c r="C31" s="85"/>
      <c r="D31" s="86"/>
      <c r="E31" s="287"/>
      <c r="F31" s="287"/>
      <c r="G31" s="280">
        <f t="shared" si="2"/>
        <v>0</v>
      </c>
      <c r="H31" s="287"/>
      <c r="I31" s="280">
        <f t="shared" si="5"/>
        <v>0</v>
      </c>
      <c r="J31" s="288"/>
      <c r="K31" s="289"/>
      <c r="L31" s="289"/>
      <c r="M31" s="289"/>
      <c r="N31" s="289"/>
      <c r="O31" s="289"/>
      <c r="P31" s="289"/>
      <c r="Q31" s="289"/>
      <c r="R31" s="290"/>
      <c r="S31" s="209"/>
      <c r="T31" s="189"/>
      <c r="U31" s="190"/>
    </row>
    <row r="32" spans="1:21" ht="27.75" hidden="1">
      <c r="A32" s="105"/>
      <c r="B32" s="86"/>
      <c r="C32" s="85"/>
      <c r="D32" s="86"/>
      <c r="E32" s="287"/>
      <c r="F32" s="287"/>
      <c r="G32" s="280">
        <f t="shared" si="2"/>
        <v>0</v>
      </c>
      <c r="H32" s="287"/>
      <c r="I32" s="280">
        <f t="shared" si="5"/>
        <v>0</v>
      </c>
      <c r="J32" s="288"/>
      <c r="K32" s="289"/>
      <c r="L32" s="289"/>
      <c r="M32" s="289"/>
      <c r="N32" s="289"/>
      <c r="O32" s="289"/>
      <c r="P32" s="289"/>
      <c r="Q32" s="289"/>
      <c r="R32" s="290"/>
      <c r="S32" s="209"/>
      <c r="T32" s="189"/>
      <c r="U32" s="190"/>
    </row>
    <row r="33" spans="1:21" ht="27.75" hidden="1">
      <c r="A33" s="105"/>
      <c r="B33" s="86"/>
      <c r="C33" s="85"/>
      <c r="D33" s="86"/>
      <c r="E33" s="287"/>
      <c r="F33" s="287"/>
      <c r="G33" s="280">
        <f t="shared" si="2"/>
        <v>0</v>
      </c>
      <c r="H33" s="287"/>
      <c r="I33" s="280">
        <f t="shared" si="5"/>
        <v>0</v>
      </c>
      <c r="J33" s="288"/>
      <c r="K33" s="289"/>
      <c r="L33" s="289"/>
      <c r="M33" s="289"/>
      <c r="N33" s="289"/>
      <c r="O33" s="289"/>
      <c r="P33" s="289"/>
      <c r="Q33" s="289"/>
      <c r="R33" s="290"/>
      <c r="S33" s="209"/>
      <c r="T33" s="189"/>
      <c r="U33" s="190"/>
    </row>
    <row r="34" spans="1:21" ht="27.75" hidden="1">
      <c r="A34" s="105"/>
      <c r="B34" s="86"/>
      <c r="C34" s="85"/>
      <c r="D34" s="86"/>
      <c r="E34" s="287"/>
      <c r="F34" s="287"/>
      <c r="G34" s="280">
        <f t="shared" si="2"/>
        <v>0</v>
      </c>
      <c r="H34" s="287"/>
      <c r="I34" s="280">
        <f t="shared" si="5"/>
        <v>0</v>
      </c>
      <c r="J34" s="288"/>
      <c r="K34" s="289"/>
      <c r="L34" s="289"/>
      <c r="M34" s="289"/>
      <c r="N34" s="289"/>
      <c r="O34" s="289"/>
      <c r="P34" s="289"/>
      <c r="Q34" s="289"/>
      <c r="R34" s="290"/>
      <c r="S34" s="209"/>
      <c r="T34" s="189"/>
      <c r="U34" s="190"/>
    </row>
    <row r="35" spans="1:21" ht="27.75" hidden="1">
      <c r="A35" s="105"/>
      <c r="B35" s="86"/>
      <c r="C35" s="85"/>
      <c r="D35" s="86"/>
      <c r="E35" s="287"/>
      <c r="F35" s="287"/>
      <c r="G35" s="280">
        <f t="shared" si="2"/>
        <v>0</v>
      </c>
      <c r="H35" s="287"/>
      <c r="I35" s="280">
        <f t="shared" si="5"/>
        <v>0</v>
      </c>
      <c r="J35" s="288"/>
      <c r="K35" s="289"/>
      <c r="L35" s="289"/>
      <c r="M35" s="289"/>
      <c r="N35" s="289"/>
      <c r="O35" s="289"/>
      <c r="P35" s="289"/>
      <c r="Q35" s="289"/>
      <c r="R35" s="290"/>
      <c r="S35" s="209"/>
      <c r="T35" s="189"/>
      <c r="U35" s="190"/>
    </row>
    <row r="36" spans="1:21" ht="27.75" hidden="1">
      <c r="A36" s="105"/>
      <c r="B36" s="86"/>
      <c r="C36" s="85"/>
      <c r="D36" s="86"/>
      <c r="E36" s="287"/>
      <c r="F36" s="287"/>
      <c r="G36" s="280">
        <f t="shared" si="2"/>
        <v>0</v>
      </c>
      <c r="H36" s="287"/>
      <c r="I36" s="280">
        <f t="shared" si="5"/>
        <v>0</v>
      </c>
      <c r="J36" s="288"/>
      <c r="K36" s="289"/>
      <c r="L36" s="289"/>
      <c r="M36" s="289"/>
      <c r="N36" s="289"/>
      <c r="O36" s="289"/>
      <c r="P36" s="289"/>
      <c r="Q36" s="289"/>
      <c r="R36" s="290"/>
      <c r="S36" s="209"/>
      <c r="T36" s="189"/>
      <c r="U36" s="190"/>
    </row>
    <row r="37" spans="1:21" ht="27.75" hidden="1">
      <c r="A37" s="105"/>
      <c r="B37" s="86"/>
      <c r="C37" s="85"/>
      <c r="D37" s="86"/>
      <c r="E37" s="287"/>
      <c r="F37" s="287"/>
      <c r="G37" s="280">
        <f t="shared" si="2"/>
        <v>0</v>
      </c>
      <c r="H37" s="287"/>
      <c r="I37" s="280">
        <f>SUM(J37:R37)</f>
        <v>0</v>
      </c>
      <c r="J37" s="288"/>
      <c r="K37" s="289"/>
      <c r="L37" s="289"/>
      <c r="M37" s="289"/>
      <c r="N37" s="289"/>
      <c r="O37" s="289"/>
      <c r="P37" s="289"/>
      <c r="Q37" s="289"/>
      <c r="R37" s="290"/>
      <c r="S37" s="209"/>
      <c r="T37" s="189"/>
      <c r="U37" s="190"/>
    </row>
    <row r="38" spans="1:21" ht="27.75">
      <c r="A38" s="105"/>
      <c r="B38" s="86">
        <v>2</v>
      </c>
      <c r="C38" s="85" t="s">
        <v>44</v>
      </c>
      <c r="D38" s="86">
        <v>614200</v>
      </c>
      <c r="E38" s="280">
        <f>SUM(E39:E43)</f>
        <v>0</v>
      </c>
      <c r="F38" s="280">
        <f aca="true" t="shared" si="6" ref="F38:R38">SUM(F39:F43)</f>
        <v>0</v>
      </c>
      <c r="G38" s="280">
        <f t="shared" si="6"/>
        <v>0</v>
      </c>
      <c r="H38" s="280">
        <f t="shared" si="6"/>
        <v>0</v>
      </c>
      <c r="I38" s="280">
        <f t="shared" si="6"/>
        <v>0</v>
      </c>
      <c r="J38" s="293">
        <f t="shared" si="6"/>
        <v>0</v>
      </c>
      <c r="K38" s="293">
        <f t="shared" si="6"/>
        <v>0</v>
      </c>
      <c r="L38" s="293">
        <f t="shared" si="6"/>
        <v>0</v>
      </c>
      <c r="M38" s="293">
        <f t="shared" si="6"/>
        <v>0</v>
      </c>
      <c r="N38" s="293">
        <f t="shared" si="6"/>
        <v>0</v>
      </c>
      <c r="O38" s="293">
        <f t="shared" si="6"/>
        <v>0</v>
      </c>
      <c r="P38" s="293">
        <f t="shared" si="6"/>
        <v>0</v>
      </c>
      <c r="Q38" s="293">
        <f t="shared" si="6"/>
        <v>0</v>
      </c>
      <c r="R38" s="293">
        <f t="shared" si="6"/>
        <v>0</v>
      </c>
      <c r="S38" s="206">
        <f>S43</f>
        <v>0</v>
      </c>
      <c r="T38" s="181">
        <f>T43</f>
        <v>0</v>
      </c>
      <c r="U38" s="182">
        <f>U43</f>
        <v>0</v>
      </c>
    </row>
    <row r="39" spans="1:21" ht="27.75">
      <c r="A39" s="105"/>
      <c r="B39" s="86"/>
      <c r="C39" s="85"/>
      <c r="D39" s="86"/>
      <c r="E39" s="287"/>
      <c r="F39" s="287"/>
      <c r="G39" s="280">
        <f t="shared" si="2"/>
        <v>0</v>
      </c>
      <c r="H39" s="280"/>
      <c r="I39" s="280">
        <f>SUM(J39:R39)</f>
        <v>0</v>
      </c>
      <c r="J39" s="288"/>
      <c r="K39" s="289"/>
      <c r="L39" s="289"/>
      <c r="M39" s="289"/>
      <c r="N39" s="289"/>
      <c r="O39" s="289"/>
      <c r="P39" s="289"/>
      <c r="Q39" s="289"/>
      <c r="R39" s="290"/>
      <c r="S39" s="209"/>
      <c r="T39" s="189"/>
      <c r="U39" s="190"/>
    </row>
    <row r="40" spans="1:21" ht="27.75" hidden="1">
      <c r="A40" s="105"/>
      <c r="B40" s="86"/>
      <c r="C40" s="85"/>
      <c r="D40" s="86"/>
      <c r="E40" s="287"/>
      <c r="F40" s="287"/>
      <c r="G40" s="280">
        <f t="shared" si="2"/>
        <v>0</v>
      </c>
      <c r="H40" s="287"/>
      <c r="I40" s="280">
        <f>SUM(J40:R40)</f>
        <v>0</v>
      </c>
      <c r="J40" s="288"/>
      <c r="K40" s="289"/>
      <c r="L40" s="289"/>
      <c r="M40" s="289"/>
      <c r="N40" s="289"/>
      <c r="O40" s="289"/>
      <c r="P40" s="289"/>
      <c r="Q40" s="289"/>
      <c r="R40" s="290"/>
      <c r="S40" s="209"/>
      <c r="T40" s="189"/>
      <c r="U40" s="190"/>
    </row>
    <row r="41" spans="1:21" ht="27.75" hidden="1">
      <c r="A41" s="105"/>
      <c r="B41" s="86"/>
      <c r="C41" s="85"/>
      <c r="D41" s="86"/>
      <c r="E41" s="287"/>
      <c r="F41" s="287"/>
      <c r="G41" s="280">
        <f t="shared" si="2"/>
        <v>0</v>
      </c>
      <c r="H41" s="287"/>
      <c r="I41" s="280">
        <f>SUM(J41:R41)</f>
        <v>0</v>
      </c>
      <c r="J41" s="288"/>
      <c r="K41" s="289"/>
      <c r="L41" s="289"/>
      <c r="M41" s="289"/>
      <c r="N41" s="289"/>
      <c r="O41" s="289"/>
      <c r="P41" s="289"/>
      <c r="Q41" s="289"/>
      <c r="R41" s="290"/>
      <c r="S41" s="209"/>
      <c r="T41" s="189"/>
      <c r="U41" s="190"/>
    </row>
    <row r="42" spans="1:21" ht="27.75" hidden="1">
      <c r="A42" s="105"/>
      <c r="B42" s="86"/>
      <c r="C42" s="85"/>
      <c r="D42" s="86"/>
      <c r="E42" s="287"/>
      <c r="F42" s="287"/>
      <c r="G42" s="280">
        <f t="shared" si="2"/>
        <v>0</v>
      </c>
      <c r="H42" s="287"/>
      <c r="I42" s="280">
        <f>SUM(J42:R42)</f>
        <v>0</v>
      </c>
      <c r="J42" s="288"/>
      <c r="K42" s="289"/>
      <c r="L42" s="289"/>
      <c r="M42" s="289"/>
      <c r="N42" s="289"/>
      <c r="O42" s="289"/>
      <c r="P42" s="289"/>
      <c r="Q42" s="289"/>
      <c r="R42" s="290"/>
      <c r="S42" s="209"/>
      <c r="T42" s="189"/>
      <c r="U42" s="190"/>
    </row>
    <row r="43" spans="1:21" ht="27.75" hidden="1">
      <c r="A43" s="105"/>
      <c r="B43" s="86"/>
      <c r="C43" s="85"/>
      <c r="D43" s="86"/>
      <c r="E43" s="287"/>
      <c r="F43" s="287"/>
      <c r="G43" s="280">
        <f t="shared" si="2"/>
        <v>0</v>
      </c>
      <c r="H43" s="287"/>
      <c r="I43" s="280">
        <f>SUM(J43:R43)</f>
        <v>0</v>
      </c>
      <c r="J43" s="288"/>
      <c r="K43" s="289"/>
      <c r="L43" s="289"/>
      <c r="M43" s="289"/>
      <c r="N43" s="289"/>
      <c r="O43" s="289"/>
      <c r="P43" s="289"/>
      <c r="Q43" s="289"/>
      <c r="R43" s="290"/>
      <c r="S43" s="209"/>
      <c r="T43" s="189"/>
      <c r="U43" s="190"/>
    </row>
    <row r="44" spans="1:21" ht="27.75">
      <c r="A44" s="105"/>
      <c r="B44" s="86">
        <v>3</v>
      </c>
      <c r="C44" s="76" t="s">
        <v>45</v>
      </c>
      <c r="D44" s="86">
        <v>614300</v>
      </c>
      <c r="E44" s="280">
        <f>SUM(E45:E58)</f>
        <v>0</v>
      </c>
      <c r="F44" s="280">
        <f aca="true" t="shared" si="7" ref="F44:U44">SUM(F45:F58)</f>
        <v>0</v>
      </c>
      <c r="G44" s="280">
        <f t="shared" si="7"/>
        <v>0</v>
      </c>
      <c r="H44" s="280">
        <f t="shared" si="7"/>
        <v>0</v>
      </c>
      <c r="I44" s="280">
        <f t="shared" si="7"/>
        <v>0</v>
      </c>
      <c r="J44" s="293">
        <f t="shared" si="7"/>
        <v>0</v>
      </c>
      <c r="K44" s="293">
        <f t="shared" si="7"/>
        <v>0</v>
      </c>
      <c r="L44" s="293">
        <f t="shared" si="7"/>
        <v>0</v>
      </c>
      <c r="M44" s="293">
        <f t="shared" si="7"/>
        <v>0</v>
      </c>
      <c r="N44" s="293">
        <f t="shared" si="7"/>
        <v>0</v>
      </c>
      <c r="O44" s="293">
        <f t="shared" si="7"/>
        <v>0</v>
      </c>
      <c r="P44" s="293">
        <f t="shared" si="7"/>
        <v>0</v>
      </c>
      <c r="Q44" s="293">
        <f t="shared" si="7"/>
        <v>0</v>
      </c>
      <c r="R44" s="293">
        <f t="shared" si="7"/>
        <v>0</v>
      </c>
      <c r="S44" s="206">
        <f t="shared" si="7"/>
        <v>0</v>
      </c>
      <c r="T44" s="181">
        <f t="shared" si="7"/>
        <v>0</v>
      </c>
      <c r="U44" s="182">
        <f t="shared" si="7"/>
        <v>0</v>
      </c>
    </row>
    <row r="45" spans="1:21" ht="27.75">
      <c r="A45" s="105"/>
      <c r="B45" s="86"/>
      <c r="C45" s="85"/>
      <c r="D45" s="86"/>
      <c r="E45" s="287"/>
      <c r="F45" s="287"/>
      <c r="G45" s="280">
        <f t="shared" si="2"/>
        <v>0</v>
      </c>
      <c r="H45" s="287"/>
      <c r="I45" s="280">
        <f aca="true" t="shared" si="8" ref="I45:I57">SUM(J45:R45)</f>
        <v>0</v>
      </c>
      <c r="J45" s="288"/>
      <c r="K45" s="289"/>
      <c r="L45" s="289"/>
      <c r="M45" s="289"/>
      <c r="N45" s="289"/>
      <c r="O45" s="289"/>
      <c r="P45" s="289"/>
      <c r="Q45" s="289"/>
      <c r="R45" s="290"/>
      <c r="S45" s="209"/>
      <c r="T45" s="189"/>
      <c r="U45" s="190"/>
    </row>
    <row r="46" spans="1:21" ht="27.75" hidden="1">
      <c r="A46" s="105"/>
      <c r="B46" s="86"/>
      <c r="C46" s="85"/>
      <c r="D46" s="86"/>
      <c r="E46" s="287"/>
      <c r="F46" s="287"/>
      <c r="G46" s="280">
        <f t="shared" si="2"/>
        <v>0</v>
      </c>
      <c r="H46" s="287"/>
      <c r="I46" s="280">
        <f t="shared" si="8"/>
        <v>0</v>
      </c>
      <c r="J46" s="288"/>
      <c r="K46" s="289"/>
      <c r="L46" s="289"/>
      <c r="M46" s="289"/>
      <c r="N46" s="289"/>
      <c r="O46" s="289"/>
      <c r="P46" s="289"/>
      <c r="Q46" s="289"/>
      <c r="R46" s="290"/>
      <c r="S46" s="209"/>
      <c r="T46" s="189"/>
      <c r="U46" s="190"/>
    </row>
    <row r="47" spans="1:21" ht="27.75" hidden="1">
      <c r="A47" s="105"/>
      <c r="B47" s="86"/>
      <c r="C47" s="85"/>
      <c r="D47" s="86"/>
      <c r="E47" s="287"/>
      <c r="F47" s="287"/>
      <c r="G47" s="280">
        <f t="shared" si="2"/>
        <v>0</v>
      </c>
      <c r="H47" s="287"/>
      <c r="I47" s="280">
        <f t="shared" si="8"/>
        <v>0</v>
      </c>
      <c r="J47" s="288"/>
      <c r="K47" s="289"/>
      <c r="L47" s="289"/>
      <c r="M47" s="289"/>
      <c r="N47" s="289"/>
      <c r="O47" s="289"/>
      <c r="P47" s="289"/>
      <c r="Q47" s="289"/>
      <c r="R47" s="290"/>
      <c r="S47" s="209"/>
      <c r="T47" s="189"/>
      <c r="U47" s="190"/>
    </row>
    <row r="48" spans="1:21" ht="27.75" hidden="1">
      <c r="A48" s="105"/>
      <c r="B48" s="86"/>
      <c r="C48" s="85"/>
      <c r="D48" s="86"/>
      <c r="E48" s="287"/>
      <c r="F48" s="287"/>
      <c r="G48" s="280">
        <f t="shared" si="2"/>
        <v>0</v>
      </c>
      <c r="H48" s="287"/>
      <c r="I48" s="280">
        <f t="shared" si="8"/>
        <v>0</v>
      </c>
      <c r="J48" s="288"/>
      <c r="K48" s="289"/>
      <c r="L48" s="289"/>
      <c r="M48" s="289"/>
      <c r="N48" s="289"/>
      <c r="O48" s="289"/>
      <c r="P48" s="289"/>
      <c r="Q48" s="289"/>
      <c r="R48" s="290"/>
      <c r="S48" s="209"/>
      <c r="T48" s="189"/>
      <c r="U48" s="190"/>
    </row>
    <row r="49" spans="1:21" ht="28.5" hidden="1" thickBot="1">
      <c r="A49" s="105"/>
      <c r="B49" s="125"/>
      <c r="C49" s="124"/>
      <c r="D49" s="125"/>
      <c r="E49" s="294"/>
      <c r="F49" s="294"/>
      <c r="G49" s="295">
        <f t="shared" si="2"/>
        <v>0</v>
      </c>
      <c r="H49" s="294"/>
      <c r="I49" s="280">
        <f t="shared" si="8"/>
        <v>0</v>
      </c>
      <c r="J49" s="288"/>
      <c r="K49" s="289"/>
      <c r="L49" s="289"/>
      <c r="M49" s="289"/>
      <c r="N49" s="289"/>
      <c r="O49" s="289"/>
      <c r="P49" s="289"/>
      <c r="Q49" s="289"/>
      <c r="R49" s="290"/>
      <c r="S49" s="210"/>
      <c r="T49" s="191"/>
      <c r="U49" s="192"/>
    </row>
    <row r="50" spans="1:21" ht="27.75" hidden="1">
      <c r="A50" s="105"/>
      <c r="B50" s="109"/>
      <c r="C50" s="126"/>
      <c r="D50" s="109"/>
      <c r="E50" s="309"/>
      <c r="F50" s="309"/>
      <c r="G50" s="339">
        <f t="shared" si="2"/>
        <v>0</v>
      </c>
      <c r="H50" s="309"/>
      <c r="I50" s="280">
        <f t="shared" si="8"/>
        <v>0</v>
      </c>
      <c r="J50" s="288"/>
      <c r="K50" s="289"/>
      <c r="L50" s="289"/>
      <c r="M50" s="289"/>
      <c r="N50" s="289"/>
      <c r="O50" s="289"/>
      <c r="P50" s="289"/>
      <c r="Q50" s="289"/>
      <c r="R50" s="290"/>
      <c r="S50" s="208"/>
      <c r="T50" s="187"/>
      <c r="U50" s="188"/>
    </row>
    <row r="51" spans="1:21" ht="27.75" hidden="1">
      <c r="A51" s="105"/>
      <c r="B51" s="86"/>
      <c r="C51" s="85"/>
      <c r="D51" s="86"/>
      <c r="E51" s="287"/>
      <c r="F51" s="287"/>
      <c r="G51" s="280">
        <f t="shared" si="2"/>
        <v>0</v>
      </c>
      <c r="H51" s="287"/>
      <c r="I51" s="280">
        <f t="shared" si="8"/>
        <v>0</v>
      </c>
      <c r="J51" s="288"/>
      <c r="K51" s="289"/>
      <c r="L51" s="289"/>
      <c r="M51" s="289"/>
      <c r="N51" s="289"/>
      <c r="O51" s="289"/>
      <c r="P51" s="289"/>
      <c r="Q51" s="289"/>
      <c r="R51" s="290"/>
      <c r="S51" s="209"/>
      <c r="T51" s="189"/>
      <c r="U51" s="190"/>
    </row>
    <row r="52" spans="1:21" ht="27.75" hidden="1">
      <c r="A52" s="105"/>
      <c r="B52" s="86"/>
      <c r="C52" s="85"/>
      <c r="D52" s="86"/>
      <c r="E52" s="287"/>
      <c r="F52" s="287"/>
      <c r="G52" s="280">
        <f t="shared" si="2"/>
        <v>0</v>
      </c>
      <c r="H52" s="287"/>
      <c r="I52" s="280">
        <f t="shared" si="8"/>
        <v>0</v>
      </c>
      <c r="J52" s="288"/>
      <c r="K52" s="289"/>
      <c r="L52" s="289"/>
      <c r="M52" s="289"/>
      <c r="N52" s="289"/>
      <c r="O52" s="289"/>
      <c r="P52" s="289"/>
      <c r="Q52" s="289"/>
      <c r="R52" s="290"/>
      <c r="S52" s="209"/>
      <c r="T52" s="189"/>
      <c r="U52" s="190"/>
    </row>
    <row r="53" spans="1:21" ht="27.75" hidden="1">
      <c r="A53" s="105"/>
      <c r="B53" s="86"/>
      <c r="C53" s="85"/>
      <c r="D53" s="86"/>
      <c r="E53" s="287"/>
      <c r="F53" s="287"/>
      <c r="G53" s="280">
        <f t="shared" si="2"/>
        <v>0</v>
      </c>
      <c r="H53" s="287"/>
      <c r="I53" s="280">
        <f t="shared" si="8"/>
        <v>0</v>
      </c>
      <c r="J53" s="288"/>
      <c r="K53" s="289"/>
      <c r="L53" s="289"/>
      <c r="M53" s="289"/>
      <c r="N53" s="289"/>
      <c r="O53" s="289"/>
      <c r="P53" s="289"/>
      <c r="Q53" s="289"/>
      <c r="R53" s="290"/>
      <c r="S53" s="209"/>
      <c r="T53" s="189"/>
      <c r="U53" s="190"/>
    </row>
    <row r="54" spans="1:21" ht="27.75" hidden="1">
      <c r="A54" s="105"/>
      <c r="B54" s="86"/>
      <c r="C54" s="85"/>
      <c r="D54" s="86"/>
      <c r="E54" s="287"/>
      <c r="F54" s="287"/>
      <c r="G54" s="280">
        <f t="shared" si="2"/>
        <v>0</v>
      </c>
      <c r="H54" s="287"/>
      <c r="I54" s="280">
        <f t="shared" si="8"/>
        <v>0</v>
      </c>
      <c r="J54" s="288"/>
      <c r="K54" s="289"/>
      <c r="L54" s="289"/>
      <c r="M54" s="289"/>
      <c r="N54" s="289"/>
      <c r="O54" s="289"/>
      <c r="P54" s="289"/>
      <c r="Q54" s="289"/>
      <c r="R54" s="290"/>
      <c r="S54" s="209"/>
      <c r="T54" s="189"/>
      <c r="U54" s="190"/>
    </row>
    <row r="55" spans="1:21" ht="27.75" hidden="1">
      <c r="A55" s="105"/>
      <c r="B55" s="77"/>
      <c r="C55" s="85"/>
      <c r="D55" s="77"/>
      <c r="E55" s="287"/>
      <c r="F55" s="287"/>
      <c r="G55" s="280">
        <f t="shared" si="2"/>
        <v>0</v>
      </c>
      <c r="H55" s="287"/>
      <c r="I55" s="280">
        <f t="shared" si="8"/>
        <v>0</v>
      </c>
      <c r="J55" s="288"/>
      <c r="K55" s="289"/>
      <c r="L55" s="289"/>
      <c r="M55" s="289"/>
      <c r="N55" s="289"/>
      <c r="O55" s="289"/>
      <c r="P55" s="289"/>
      <c r="Q55" s="289"/>
      <c r="R55" s="290"/>
      <c r="S55" s="211"/>
      <c r="T55" s="193"/>
      <c r="U55" s="182"/>
    </row>
    <row r="56" spans="1:21" ht="27.75" hidden="1">
      <c r="A56" s="105"/>
      <c r="B56" s="86"/>
      <c r="C56" s="85"/>
      <c r="D56" s="86"/>
      <c r="E56" s="287"/>
      <c r="F56" s="287"/>
      <c r="G56" s="280">
        <f t="shared" si="2"/>
        <v>0</v>
      </c>
      <c r="H56" s="287"/>
      <c r="I56" s="280">
        <f t="shared" si="8"/>
        <v>0</v>
      </c>
      <c r="J56" s="288"/>
      <c r="K56" s="289"/>
      <c r="L56" s="289"/>
      <c r="M56" s="289"/>
      <c r="N56" s="289"/>
      <c r="O56" s="289"/>
      <c r="P56" s="289"/>
      <c r="Q56" s="289"/>
      <c r="R56" s="290"/>
      <c r="S56" s="209"/>
      <c r="T56" s="189"/>
      <c r="U56" s="190"/>
    </row>
    <row r="57" spans="1:21" ht="27.75" hidden="1">
      <c r="A57" s="105"/>
      <c r="B57" s="86"/>
      <c r="C57" s="85"/>
      <c r="D57" s="86"/>
      <c r="E57" s="287"/>
      <c r="F57" s="287"/>
      <c r="G57" s="280">
        <f t="shared" si="2"/>
        <v>0</v>
      </c>
      <c r="H57" s="287"/>
      <c r="I57" s="280">
        <f t="shared" si="8"/>
        <v>0</v>
      </c>
      <c r="J57" s="288"/>
      <c r="K57" s="289"/>
      <c r="L57" s="289"/>
      <c r="M57" s="289"/>
      <c r="N57" s="289"/>
      <c r="O57" s="289"/>
      <c r="P57" s="289"/>
      <c r="Q57" s="289"/>
      <c r="R57" s="290"/>
      <c r="S57" s="209"/>
      <c r="T57" s="189"/>
      <c r="U57" s="190"/>
    </row>
    <row r="58" spans="1:21" ht="27.75" hidden="1">
      <c r="A58" s="105"/>
      <c r="B58" s="77"/>
      <c r="C58" s="85"/>
      <c r="D58" s="77"/>
      <c r="E58" s="287"/>
      <c r="F58" s="287"/>
      <c r="G58" s="280">
        <f t="shared" si="2"/>
        <v>0</v>
      </c>
      <c r="H58" s="287"/>
      <c r="I58" s="280">
        <f>SUM(J58:R58)</f>
        <v>0</v>
      </c>
      <c r="J58" s="288"/>
      <c r="K58" s="289"/>
      <c r="L58" s="289"/>
      <c r="M58" s="289"/>
      <c r="N58" s="289"/>
      <c r="O58" s="289"/>
      <c r="P58" s="289"/>
      <c r="Q58" s="289"/>
      <c r="R58" s="290"/>
      <c r="S58" s="211"/>
      <c r="T58" s="193"/>
      <c r="U58" s="182"/>
    </row>
    <row r="59" spans="1:21" ht="27.75">
      <c r="A59" s="105"/>
      <c r="B59" s="86">
        <v>4</v>
      </c>
      <c r="C59" s="85" t="s">
        <v>46</v>
      </c>
      <c r="D59" s="86">
        <v>614700</v>
      </c>
      <c r="E59" s="280">
        <f aca="true" t="shared" si="9" ref="E59:U59">SUM(E60:E61)</f>
        <v>0</v>
      </c>
      <c r="F59" s="280">
        <f t="shared" si="9"/>
        <v>0</v>
      </c>
      <c r="G59" s="280">
        <f t="shared" si="9"/>
        <v>0</v>
      </c>
      <c r="H59" s="280">
        <f t="shared" si="9"/>
        <v>0</v>
      </c>
      <c r="I59" s="280">
        <f t="shared" si="9"/>
        <v>0</v>
      </c>
      <c r="J59" s="293">
        <f t="shared" si="9"/>
        <v>0</v>
      </c>
      <c r="K59" s="293">
        <f t="shared" si="9"/>
        <v>0</v>
      </c>
      <c r="L59" s="293">
        <f t="shared" si="9"/>
        <v>0</v>
      </c>
      <c r="M59" s="293">
        <f t="shared" si="9"/>
        <v>0</v>
      </c>
      <c r="N59" s="293">
        <f t="shared" si="9"/>
        <v>0</v>
      </c>
      <c r="O59" s="293">
        <f t="shared" si="9"/>
        <v>0</v>
      </c>
      <c r="P59" s="293">
        <f t="shared" si="9"/>
        <v>0</v>
      </c>
      <c r="Q59" s="293">
        <f t="shared" si="9"/>
        <v>0</v>
      </c>
      <c r="R59" s="293">
        <f t="shared" si="9"/>
        <v>0</v>
      </c>
      <c r="S59" s="212">
        <f t="shared" si="9"/>
        <v>0</v>
      </c>
      <c r="T59" s="118">
        <f t="shared" si="9"/>
        <v>0</v>
      </c>
      <c r="U59" s="119">
        <f t="shared" si="9"/>
        <v>0</v>
      </c>
    </row>
    <row r="60" spans="1:21" ht="27.75">
      <c r="A60" s="105"/>
      <c r="B60" s="86"/>
      <c r="C60" s="85"/>
      <c r="D60" s="86"/>
      <c r="E60" s="287"/>
      <c r="F60" s="287"/>
      <c r="G60" s="280">
        <f t="shared" si="2"/>
        <v>0</v>
      </c>
      <c r="H60" s="287"/>
      <c r="I60" s="280">
        <f>SUM(J60:R60)</f>
        <v>0</v>
      </c>
      <c r="J60" s="288"/>
      <c r="K60" s="289"/>
      <c r="L60" s="289"/>
      <c r="M60" s="289"/>
      <c r="N60" s="289"/>
      <c r="O60" s="289"/>
      <c r="P60" s="289"/>
      <c r="Q60" s="289"/>
      <c r="R60" s="290"/>
      <c r="S60" s="209"/>
      <c r="T60" s="189"/>
      <c r="U60" s="190"/>
    </row>
    <row r="61" spans="1:21" ht="27.75" hidden="1">
      <c r="A61" s="105"/>
      <c r="B61" s="86"/>
      <c r="C61" s="85"/>
      <c r="D61" s="86"/>
      <c r="E61" s="287"/>
      <c r="F61" s="287"/>
      <c r="G61" s="280">
        <f t="shared" si="2"/>
        <v>0</v>
      </c>
      <c r="H61" s="287"/>
      <c r="I61" s="280">
        <f>SUM(J61:R61)</f>
        <v>0</v>
      </c>
      <c r="J61" s="288"/>
      <c r="K61" s="289"/>
      <c r="L61" s="289"/>
      <c r="M61" s="289"/>
      <c r="N61" s="289"/>
      <c r="O61" s="289"/>
      <c r="P61" s="289"/>
      <c r="Q61" s="289"/>
      <c r="R61" s="290"/>
      <c r="S61" s="209"/>
      <c r="T61" s="189"/>
      <c r="U61" s="190"/>
    </row>
    <row r="62" spans="1:22" ht="27.75">
      <c r="A62" s="105"/>
      <c r="B62" s="86">
        <v>5</v>
      </c>
      <c r="C62" s="85" t="s">
        <v>47</v>
      </c>
      <c r="D62" s="86">
        <v>614800</v>
      </c>
      <c r="E62" s="280">
        <f aca="true" t="shared" si="10" ref="E62:U62">E63</f>
        <v>0</v>
      </c>
      <c r="F62" s="280">
        <f t="shared" si="10"/>
        <v>0</v>
      </c>
      <c r="G62" s="280">
        <f t="shared" si="10"/>
        <v>0</v>
      </c>
      <c r="H62" s="280">
        <f t="shared" si="10"/>
        <v>0</v>
      </c>
      <c r="I62" s="280">
        <f t="shared" si="10"/>
        <v>0</v>
      </c>
      <c r="J62" s="293">
        <f t="shared" si="10"/>
        <v>0</v>
      </c>
      <c r="K62" s="293">
        <f t="shared" si="10"/>
        <v>0</v>
      </c>
      <c r="L62" s="293">
        <f t="shared" si="10"/>
        <v>0</v>
      </c>
      <c r="M62" s="293">
        <f t="shared" si="10"/>
        <v>0</v>
      </c>
      <c r="N62" s="293">
        <f t="shared" si="10"/>
        <v>0</v>
      </c>
      <c r="O62" s="293">
        <f t="shared" si="10"/>
        <v>0</v>
      </c>
      <c r="P62" s="293">
        <f t="shared" si="10"/>
        <v>0</v>
      </c>
      <c r="Q62" s="293">
        <f t="shared" si="10"/>
        <v>0</v>
      </c>
      <c r="R62" s="293">
        <f t="shared" si="10"/>
        <v>0</v>
      </c>
      <c r="S62" s="194">
        <f t="shared" si="10"/>
        <v>0</v>
      </c>
      <c r="T62" s="87">
        <f t="shared" si="10"/>
        <v>0</v>
      </c>
      <c r="U62" s="87">
        <f t="shared" si="10"/>
        <v>0</v>
      </c>
      <c r="V62" s="74"/>
    </row>
    <row r="63" spans="1:21" ht="27.75">
      <c r="A63" s="105"/>
      <c r="B63" s="86"/>
      <c r="C63" s="85"/>
      <c r="D63" s="86"/>
      <c r="E63" s="287"/>
      <c r="F63" s="287"/>
      <c r="G63" s="280">
        <f t="shared" si="2"/>
        <v>0</v>
      </c>
      <c r="H63" s="287"/>
      <c r="I63" s="280">
        <f>SUM(J63:R63)</f>
        <v>0</v>
      </c>
      <c r="J63" s="288"/>
      <c r="K63" s="289"/>
      <c r="L63" s="289"/>
      <c r="M63" s="289"/>
      <c r="N63" s="289"/>
      <c r="O63" s="289"/>
      <c r="P63" s="289"/>
      <c r="Q63" s="289"/>
      <c r="R63" s="290"/>
      <c r="S63" s="209"/>
      <c r="T63" s="189"/>
      <c r="U63" s="190"/>
    </row>
    <row r="64" spans="1:21" ht="27.75">
      <c r="A64" s="105"/>
      <c r="B64" s="86">
        <v>6</v>
      </c>
      <c r="C64" s="85" t="s">
        <v>48</v>
      </c>
      <c r="D64" s="86">
        <v>614900</v>
      </c>
      <c r="E64" s="280">
        <f aca="true" t="shared" si="11" ref="E64:U64">E65</f>
        <v>0</v>
      </c>
      <c r="F64" s="280">
        <f t="shared" si="11"/>
        <v>0</v>
      </c>
      <c r="G64" s="280">
        <f t="shared" si="11"/>
        <v>0</v>
      </c>
      <c r="H64" s="280">
        <f t="shared" si="11"/>
        <v>0</v>
      </c>
      <c r="I64" s="280">
        <f t="shared" si="11"/>
        <v>0</v>
      </c>
      <c r="J64" s="293">
        <f t="shared" si="11"/>
        <v>0</v>
      </c>
      <c r="K64" s="293">
        <f t="shared" si="11"/>
        <v>0</v>
      </c>
      <c r="L64" s="293">
        <f t="shared" si="11"/>
        <v>0</v>
      </c>
      <c r="M64" s="293">
        <f t="shared" si="11"/>
        <v>0</v>
      </c>
      <c r="N64" s="293">
        <f t="shared" si="11"/>
        <v>0</v>
      </c>
      <c r="O64" s="293">
        <f t="shared" si="11"/>
        <v>0</v>
      </c>
      <c r="P64" s="293">
        <f t="shared" si="11"/>
        <v>0</v>
      </c>
      <c r="Q64" s="293">
        <f t="shared" si="11"/>
        <v>0</v>
      </c>
      <c r="R64" s="293">
        <f t="shared" si="11"/>
        <v>0</v>
      </c>
      <c r="S64" s="206">
        <f t="shared" si="11"/>
        <v>0</v>
      </c>
      <c r="T64" s="181">
        <f t="shared" si="11"/>
        <v>0</v>
      </c>
      <c r="U64" s="182">
        <f t="shared" si="11"/>
        <v>0</v>
      </c>
    </row>
    <row r="65" spans="1:21" ht="27.75">
      <c r="A65" s="105"/>
      <c r="B65" s="77"/>
      <c r="C65" s="78"/>
      <c r="D65" s="77"/>
      <c r="E65" s="287"/>
      <c r="F65" s="287"/>
      <c r="G65" s="280">
        <f t="shared" si="2"/>
        <v>0</v>
      </c>
      <c r="H65" s="287"/>
      <c r="I65" s="280">
        <f>SUM(J65:R65)</f>
        <v>0</v>
      </c>
      <c r="J65" s="288"/>
      <c r="K65" s="289"/>
      <c r="L65" s="289"/>
      <c r="M65" s="289"/>
      <c r="N65" s="289"/>
      <c r="O65" s="289"/>
      <c r="P65" s="289"/>
      <c r="Q65" s="289"/>
      <c r="R65" s="290"/>
      <c r="S65" s="206"/>
      <c r="T65" s="181"/>
      <c r="U65" s="182"/>
    </row>
    <row r="66" spans="1:21" ht="46.5" thickBot="1">
      <c r="A66" s="105"/>
      <c r="B66" s="183" t="s">
        <v>13</v>
      </c>
      <c r="C66" s="184" t="s">
        <v>60</v>
      </c>
      <c r="D66" s="185">
        <v>615000</v>
      </c>
      <c r="E66" s="283">
        <f aca="true" t="shared" si="12" ref="E66:U66">E67+E70</f>
        <v>0</v>
      </c>
      <c r="F66" s="283">
        <f t="shared" si="12"/>
        <v>0</v>
      </c>
      <c r="G66" s="283">
        <f t="shared" si="12"/>
        <v>0</v>
      </c>
      <c r="H66" s="283">
        <f t="shared" si="12"/>
        <v>0</v>
      </c>
      <c r="I66" s="283">
        <f t="shared" si="12"/>
        <v>0</v>
      </c>
      <c r="J66" s="284">
        <f t="shared" si="12"/>
        <v>0</v>
      </c>
      <c r="K66" s="284">
        <f t="shared" si="12"/>
        <v>0</v>
      </c>
      <c r="L66" s="284">
        <f t="shared" si="12"/>
        <v>0</v>
      </c>
      <c r="M66" s="284">
        <f t="shared" si="12"/>
        <v>0</v>
      </c>
      <c r="N66" s="284">
        <f t="shared" si="12"/>
        <v>0</v>
      </c>
      <c r="O66" s="284">
        <f t="shared" si="12"/>
        <v>0</v>
      </c>
      <c r="P66" s="284">
        <f t="shared" si="12"/>
        <v>0</v>
      </c>
      <c r="Q66" s="284">
        <f t="shared" si="12"/>
        <v>0</v>
      </c>
      <c r="R66" s="284">
        <f t="shared" si="12"/>
        <v>0</v>
      </c>
      <c r="S66" s="207">
        <f t="shared" si="12"/>
        <v>0</v>
      </c>
      <c r="T66" s="171">
        <f t="shared" si="12"/>
        <v>0</v>
      </c>
      <c r="U66" s="172">
        <f t="shared" si="12"/>
        <v>0</v>
      </c>
    </row>
    <row r="67" spans="1:21" ht="27.75">
      <c r="A67" s="105"/>
      <c r="B67" s="186">
        <v>1</v>
      </c>
      <c r="C67" s="83" t="s">
        <v>49</v>
      </c>
      <c r="D67" s="109">
        <v>615100</v>
      </c>
      <c r="E67" s="291">
        <f>SUM(E68:E69)</f>
        <v>0</v>
      </c>
      <c r="F67" s="291">
        <f aca="true" t="shared" si="13" ref="F67:U67">SUM(F68:F69)</f>
        <v>0</v>
      </c>
      <c r="G67" s="291">
        <f t="shared" si="13"/>
        <v>0</v>
      </c>
      <c r="H67" s="291">
        <f t="shared" si="13"/>
        <v>0</v>
      </c>
      <c r="I67" s="291">
        <f t="shared" si="13"/>
        <v>0</v>
      </c>
      <c r="J67" s="299">
        <f t="shared" si="13"/>
        <v>0</v>
      </c>
      <c r="K67" s="299">
        <f t="shared" si="13"/>
        <v>0</v>
      </c>
      <c r="L67" s="299">
        <f t="shared" si="13"/>
        <v>0</v>
      </c>
      <c r="M67" s="299">
        <f t="shared" si="13"/>
        <v>0</v>
      </c>
      <c r="N67" s="299">
        <f t="shared" si="13"/>
        <v>0</v>
      </c>
      <c r="O67" s="299">
        <f t="shared" si="13"/>
        <v>0</v>
      </c>
      <c r="P67" s="299">
        <f t="shared" si="13"/>
        <v>0</v>
      </c>
      <c r="Q67" s="299">
        <f t="shared" si="13"/>
        <v>0</v>
      </c>
      <c r="R67" s="299">
        <f t="shared" si="13"/>
        <v>0</v>
      </c>
      <c r="S67" s="208">
        <f t="shared" si="13"/>
        <v>0</v>
      </c>
      <c r="T67" s="187">
        <f t="shared" si="13"/>
        <v>0</v>
      </c>
      <c r="U67" s="188">
        <f t="shared" si="13"/>
        <v>0</v>
      </c>
    </row>
    <row r="68" spans="1:21" ht="27.75">
      <c r="A68" s="105"/>
      <c r="B68" s="86"/>
      <c r="C68" s="85"/>
      <c r="D68" s="86"/>
      <c r="E68" s="287"/>
      <c r="F68" s="287"/>
      <c r="G68" s="280">
        <f t="shared" si="2"/>
        <v>0</v>
      </c>
      <c r="H68" s="287"/>
      <c r="I68" s="280">
        <f>SUM(J68:R68)</f>
        <v>0</v>
      </c>
      <c r="J68" s="288"/>
      <c r="K68" s="289"/>
      <c r="L68" s="289"/>
      <c r="M68" s="289"/>
      <c r="N68" s="289"/>
      <c r="O68" s="289"/>
      <c r="P68" s="289"/>
      <c r="Q68" s="289"/>
      <c r="R68" s="290"/>
      <c r="S68" s="209"/>
      <c r="T68" s="189"/>
      <c r="U68" s="190"/>
    </row>
    <row r="69" spans="1:21" ht="27.75" hidden="1">
      <c r="A69" s="105"/>
      <c r="B69" s="86"/>
      <c r="C69" s="85"/>
      <c r="D69" s="86"/>
      <c r="E69" s="287"/>
      <c r="F69" s="287"/>
      <c r="G69" s="280">
        <f t="shared" si="2"/>
        <v>0</v>
      </c>
      <c r="H69" s="287"/>
      <c r="I69" s="280">
        <f>SUM(J69:R69)</f>
        <v>0</v>
      </c>
      <c r="J69" s="288"/>
      <c r="K69" s="289"/>
      <c r="L69" s="289"/>
      <c r="M69" s="289"/>
      <c r="N69" s="289"/>
      <c r="O69" s="289"/>
      <c r="P69" s="289"/>
      <c r="Q69" s="289"/>
      <c r="R69" s="290"/>
      <c r="S69" s="209"/>
      <c r="T69" s="189"/>
      <c r="U69" s="190"/>
    </row>
    <row r="70" spans="1:21" ht="47.25">
      <c r="A70" s="105"/>
      <c r="B70" s="86">
        <v>2</v>
      </c>
      <c r="C70" s="88" t="s">
        <v>50</v>
      </c>
      <c r="D70" s="86">
        <v>615200</v>
      </c>
      <c r="E70" s="300">
        <f>E72+E71</f>
        <v>0</v>
      </c>
      <c r="F70" s="300">
        <f aca="true" t="shared" si="14" ref="F70:R70">F72+F71</f>
        <v>0</v>
      </c>
      <c r="G70" s="300">
        <f t="shared" si="14"/>
        <v>0</v>
      </c>
      <c r="H70" s="300">
        <f t="shared" si="14"/>
        <v>0</v>
      </c>
      <c r="I70" s="300">
        <f t="shared" si="14"/>
        <v>0</v>
      </c>
      <c r="J70" s="293">
        <f t="shared" si="14"/>
        <v>0</v>
      </c>
      <c r="K70" s="293">
        <f t="shared" si="14"/>
        <v>0</v>
      </c>
      <c r="L70" s="293">
        <f t="shared" si="14"/>
        <v>0</v>
      </c>
      <c r="M70" s="293">
        <f t="shared" si="14"/>
        <v>0</v>
      </c>
      <c r="N70" s="293">
        <f t="shared" si="14"/>
        <v>0</v>
      </c>
      <c r="O70" s="293">
        <f t="shared" si="14"/>
        <v>0</v>
      </c>
      <c r="P70" s="293">
        <f t="shared" si="14"/>
        <v>0</v>
      </c>
      <c r="Q70" s="293">
        <f t="shared" si="14"/>
        <v>0</v>
      </c>
      <c r="R70" s="293">
        <f t="shared" si="14"/>
        <v>0</v>
      </c>
      <c r="S70" s="209">
        <f>S72</f>
        <v>0</v>
      </c>
      <c r="T70" s="189">
        <f>T72</f>
        <v>0</v>
      </c>
      <c r="U70" s="190">
        <f>U72</f>
        <v>0</v>
      </c>
    </row>
    <row r="71" spans="1:21" ht="27.75">
      <c r="A71" s="105"/>
      <c r="B71" s="86"/>
      <c r="C71" s="88"/>
      <c r="D71" s="86"/>
      <c r="E71" s="287"/>
      <c r="F71" s="287"/>
      <c r="G71" s="280">
        <f t="shared" si="2"/>
        <v>0</v>
      </c>
      <c r="H71" s="287"/>
      <c r="I71" s="280">
        <f>SUM(J71:R71)</f>
        <v>0</v>
      </c>
      <c r="J71" s="288"/>
      <c r="K71" s="289"/>
      <c r="L71" s="289"/>
      <c r="M71" s="289"/>
      <c r="N71" s="289"/>
      <c r="O71" s="289"/>
      <c r="P71" s="289"/>
      <c r="Q71" s="289"/>
      <c r="R71" s="290"/>
      <c r="S71" s="209"/>
      <c r="T71" s="189"/>
      <c r="U71" s="190"/>
    </row>
    <row r="72" spans="1:21" ht="27.75" hidden="1">
      <c r="A72" s="105"/>
      <c r="B72" s="86"/>
      <c r="C72" s="88"/>
      <c r="D72" s="86"/>
      <c r="E72" s="287"/>
      <c r="F72" s="287"/>
      <c r="G72" s="280">
        <f t="shared" si="2"/>
        <v>0</v>
      </c>
      <c r="H72" s="287"/>
      <c r="I72" s="280">
        <f>SUM(J72:R72)</f>
        <v>0</v>
      </c>
      <c r="J72" s="288"/>
      <c r="K72" s="289"/>
      <c r="L72" s="289"/>
      <c r="M72" s="289"/>
      <c r="N72" s="289"/>
      <c r="O72" s="289"/>
      <c r="P72" s="289"/>
      <c r="Q72" s="289"/>
      <c r="R72" s="290"/>
      <c r="S72" s="209"/>
      <c r="T72" s="189"/>
      <c r="U72" s="190"/>
    </row>
    <row r="73" spans="1:21" ht="27.75" thickBot="1">
      <c r="A73" s="105"/>
      <c r="B73" s="183" t="s">
        <v>14</v>
      </c>
      <c r="C73" s="184" t="s">
        <v>28</v>
      </c>
      <c r="D73" s="185">
        <v>616000</v>
      </c>
      <c r="E73" s="283">
        <f aca="true" t="shared" si="15" ref="E73:U73">E74</f>
        <v>0</v>
      </c>
      <c r="F73" s="283">
        <f t="shared" si="15"/>
        <v>0</v>
      </c>
      <c r="G73" s="283">
        <f t="shared" si="15"/>
        <v>0</v>
      </c>
      <c r="H73" s="283">
        <f t="shared" si="15"/>
        <v>0</v>
      </c>
      <c r="I73" s="283">
        <f t="shared" si="15"/>
        <v>0</v>
      </c>
      <c r="J73" s="301">
        <f t="shared" si="15"/>
        <v>0</v>
      </c>
      <c r="K73" s="301">
        <f t="shared" si="15"/>
        <v>0</v>
      </c>
      <c r="L73" s="301">
        <f t="shared" si="15"/>
        <v>0</v>
      </c>
      <c r="M73" s="301">
        <f t="shared" si="15"/>
        <v>0</v>
      </c>
      <c r="N73" s="301">
        <f t="shared" si="15"/>
        <v>0</v>
      </c>
      <c r="O73" s="301">
        <f t="shared" si="15"/>
        <v>0</v>
      </c>
      <c r="P73" s="301">
        <f t="shared" si="15"/>
        <v>0</v>
      </c>
      <c r="Q73" s="301">
        <f t="shared" si="15"/>
        <v>0</v>
      </c>
      <c r="R73" s="301">
        <f t="shared" si="15"/>
        <v>0</v>
      </c>
      <c r="S73" s="207">
        <f t="shared" si="15"/>
        <v>0</v>
      </c>
      <c r="T73" s="171">
        <f t="shared" si="15"/>
        <v>0</v>
      </c>
      <c r="U73" s="172">
        <f t="shared" si="15"/>
        <v>0</v>
      </c>
    </row>
    <row r="74" spans="1:21" ht="27.75">
      <c r="A74" s="105"/>
      <c r="B74" s="195">
        <v>1</v>
      </c>
      <c r="C74" s="89" t="s">
        <v>51</v>
      </c>
      <c r="D74" s="110">
        <v>616200</v>
      </c>
      <c r="E74" s="287"/>
      <c r="F74" s="287"/>
      <c r="G74" s="280">
        <f t="shared" si="2"/>
        <v>0</v>
      </c>
      <c r="H74" s="287"/>
      <c r="I74" s="280">
        <f>SUM(J74:R74)</f>
        <v>0</v>
      </c>
      <c r="J74" s="303"/>
      <c r="K74" s="304"/>
      <c r="L74" s="304"/>
      <c r="M74" s="305"/>
      <c r="N74" s="305"/>
      <c r="O74" s="305"/>
      <c r="P74" s="305"/>
      <c r="Q74" s="305"/>
      <c r="R74" s="306"/>
      <c r="S74" s="213"/>
      <c r="T74" s="196"/>
      <c r="U74" s="197"/>
    </row>
    <row r="75" spans="1:21" ht="46.5" thickBot="1">
      <c r="A75" s="105"/>
      <c r="B75" s="183" t="s">
        <v>15</v>
      </c>
      <c r="C75" s="184" t="s">
        <v>77</v>
      </c>
      <c r="D75" s="198"/>
      <c r="E75" s="283">
        <f aca="true" t="shared" si="16" ref="E75:U75">SUM(E76:E81)</f>
        <v>0</v>
      </c>
      <c r="F75" s="283">
        <f t="shared" si="16"/>
        <v>0</v>
      </c>
      <c r="G75" s="283">
        <f t="shared" si="16"/>
        <v>0</v>
      </c>
      <c r="H75" s="285">
        <f t="shared" si="16"/>
        <v>0</v>
      </c>
      <c r="I75" s="283">
        <f t="shared" si="16"/>
        <v>0</v>
      </c>
      <c r="J75" s="284">
        <f t="shared" si="16"/>
        <v>0</v>
      </c>
      <c r="K75" s="284">
        <f t="shared" si="16"/>
        <v>0</v>
      </c>
      <c r="L75" s="284">
        <f t="shared" si="16"/>
        <v>0</v>
      </c>
      <c r="M75" s="284">
        <f t="shared" si="16"/>
        <v>0</v>
      </c>
      <c r="N75" s="284">
        <f t="shared" si="16"/>
        <v>0</v>
      </c>
      <c r="O75" s="284">
        <f t="shared" si="16"/>
        <v>0</v>
      </c>
      <c r="P75" s="284">
        <f t="shared" si="16"/>
        <v>0</v>
      </c>
      <c r="Q75" s="284">
        <f t="shared" si="16"/>
        <v>0</v>
      </c>
      <c r="R75" s="284">
        <f t="shared" si="16"/>
        <v>0</v>
      </c>
      <c r="S75" s="207">
        <f t="shared" si="16"/>
        <v>0</v>
      </c>
      <c r="T75" s="171">
        <f t="shared" si="16"/>
        <v>0</v>
      </c>
      <c r="U75" s="172">
        <f t="shared" si="16"/>
        <v>0</v>
      </c>
    </row>
    <row r="76" spans="1:21" ht="47.25">
      <c r="A76" s="105"/>
      <c r="B76" s="199">
        <v>1</v>
      </c>
      <c r="C76" s="92" t="s">
        <v>52</v>
      </c>
      <c r="D76" s="111">
        <v>821100</v>
      </c>
      <c r="E76" s="308"/>
      <c r="F76" s="308"/>
      <c r="G76" s="280">
        <f t="shared" si="2"/>
        <v>0</v>
      </c>
      <c r="H76" s="340"/>
      <c r="I76" s="341">
        <f aca="true" t="shared" si="17" ref="I76:I81">SUM(J76:R76)</f>
        <v>0</v>
      </c>
      <c r="J76" s="310"/>
      <c r="K76" s="310"/>
      <c r="L76" s="310"/>
      <c r="M76" s="310"/>
      <c r="N76" s="310"/>
      <c r="O76" s="310"/>
      <c r="P76" s="310"/>
      <c r="Q76" s="310"/>
      <c r="R76" s="310"/>
      <c r="S76" s="214"/>
      <c r="T76" s="200"/>
      <c r="U76" s="201"/>
    </row>
    <row r="77" spans="1:21" ht="27.75">
      <c r="A77" s="105"/>
      <c r="B77" s="77">
        <v>2</v>
      </c>
      <c r="C77" s="78" t="s">
        <v>23</v>
      </c>
      <c r="D77" s="77">
        <v>821200</v>
      </c>
      <c r="E77" s="308"/>
      <c r="F77" s="308"/>
      <c r="G77" s="280">
        <f t="shared" si="2"/>
        <v>0</v>
      </c>
      <c r="H77" s="289"/>
      <c r="I77" s="341">
        <f t="shared" si="17"/>
        <v>0</v>
      </c>
      <c r="J77" s="310"/>
      <c r="K77" s="310"/>
      <c r="L77" s="310"/>
      <c r="M77" s="310"/>
      <c r="N77" s="310"/>
      <c r="O77" s="310"/>
      <c r="P77" s="310"/>
      <c r="Q77" s="310"/>
      <c r="R77" s="310"/>
      <c r="S77" s="206"/>
      <c r="T77" s="181"/>
      <c r="U77" s="182"/>
    </row>
    <row r="78" spans="1:21" ht="27.75">
      <c r="A78" s="105"/>
      <c r="B78" s="77">
        <v>3</v>
      </c>
      <c r="C78" s="78" t="s">
        <v>24</v>
      </c>
      <c r="D78" s="77">
        <v>821300</v>
      </c>
      <c r="E78" s="308"/>
      <c r="F78" s="308"/>
      <c r="G78" s="280">
        <f t="shared" si="2"/>
        <v>0</v>
      </c>
      <c r="H78" s="289"/>
      <c r="I78" s="341">
        <f t="shared" si="17"/>
        <v>0</v>
      </c>
      <c r="J78" s="310"/>
      <c r="K78" s="310"/>
      <c r="L78" s="310"/>
      <c r="M78" s="310"/>
      <c r="N78" s="310"/>
      <c r="O78" s="310"/>
      <c r="P78" s="310"/>
      <c r="Q78" s="310"/>
      <c r="R78" s="310"/>
      <c r="S78" s="206"/>
      <c r="T78" s="181"/>
      <c r="U78" s="182"/>
    </row>
    <row r="79" spans="1:21" ht="27.75">
      <c r="A79" s="105"/>
      <c r="B79" s="77">
        <v>4</v>
      </c>
      <c r="C79" s="88" t="s">
        <v>25</v>
      </c>
      <c r="D79" s="77">
        <v>821400</v>
      </c>
      <c r="E79" s="308"/>
      <c r="F79" s="308"/>
      <c r="G79" s="280">
        <f t="shared" si="2"/>
        <v>0</v>
      </c>
      <c r="H79" s="289"/>
      <c r="I79" s="341">
        <f t="shared" si="17"/>
        <v>0</v>
      </c>
      <c r="J79" s="310"/>
      <c r="K79" s="310"/>
      <c r="L79" s="310"/>
      <c r="M79" s="310"/>
      <c r="N79" s="310"/>
      <c r="O79" s="310"/>
      <c r="P79" s="310"/>
      <c r="Q79" s="310"/>
      <c r="R79" s="310"/>
      <c r="S79" s="206"/>
      <c r="T79" s="181"/>
      <c r="U79" s="182"/>
    </row>
    <row r="80" spans="1:21" ht="27.75">
      <c r="A80" s="105"/>
      <c r="B80" s="77">
        <v>5</v>
      </c>
      <c r="C80" s="88" t="s">
        <v>26</v>
      </c>
      <c r="D80" s="77">
        <v>821500</v>
      </c>
      <c r="E80" s="308"/>
      <c r="F80" s="308"/>
      <c r="G80" s="280">
        <f t="shared" si="2"/>
        <v>0</v>
      </c>
      <c r="H80" s="289"/>
      <c r="I80" s="341">
        <f t="shared" si="17"/>
        <v>0</v>
      </c>
      <c r="J80" s="310"/>
      <c r="K80" s="310"/>
      <c r="L80" s="310"/>
      <c r="M80" s="310"/>
      <c r="N80" s="310"/>
      <c r="O80" s="310"/>
      <c r="P80" s="310"/>
      <c r="Q80" s="310"/>
      <c r="R80" s="310"/>
      <c r="S80" s="206"/>
      <c r="T80" s="181"/>
      <c r="U80" s="182"/>
    </row>
    <row r="81" spans="1:22" ht="27.75">
      <c r="A81" s="105"/>
      <c r="B81" s="77">
        <v>6</v>
      </c>
      <c r="C81" s="88" t="s">
        <v>27</v>
      </c>
      <c r="D81" s="77">
        <v>821600</v>
      </c>
      <c r="E81" s="308"/>
      <c r="F81" s="308"/>
      <c r="G81" s="280">
        <f t="shared" si="2"/>
        <v>0</v>
      </c>
      <c r="H81" s="289"/>
      <c r="I81" s="341">
        <f t="shared" si="17"/>
        <v>0</v>
      </c>
      <c r="J81" s="310"/>
      <c r="K81" s="310"/>
      <c r="L81" s="310"/>
      <c r="M81" s="310"/>
      <c r="N81" s="310"/>
      <c r="O81" s="310"/>
      <c r="P81" s="310"/>
      <c r="Q81" s="310"/>
      <c r="R81" s="310"/>
      <c r="S81" s="206"/>
      <c r="T81" s="181"/>
      <c r="U81" s="182"/>
      <c r="V81" s="6"/>
    </row>
    <row r="82" spans="1:22" ht="46.5" thickBot="1">
      <c r="A82" s="106"/>
      <c r="B82" s="183"/>
      <c r="C82" s="184" t="s">
        <v>90</v>
      </c>
      <c r="D82" s="198"/>
      <c r="E82" s="283">
        <f aca="true" t="shared" si="18" ref="E82:U82">E14+E26+E66+E73+E75</f>
        <v>0</v>
      </c>
      <c r="F82" s="283">
        <f t="shared" si="18"/>
        <v>0</v>
      </c>
      <c r="G82" s="283">
        <f t="shared" si="18"/>
        <v>0</v>
      </c>
      <c r="H82" s="342">
        <f t="shared" si="18"/>
        <v>0</v>
      </c>
      <c r="I82" s="283">
        <f t="shared" si="18"/>
        <v>0</v>
      </c>
      <c r="J82" s="313">
        <f t="shared" si="18"/>
        <v>0</v>
      </c>
      <c r="K82" s="313">
        <f t="shared" si="18"/>
        <v>0</v>
      </c>
      <c r="L82" s="313">
        <f t="shared" si="18"/>
        <v>0</v>
      </c>
      <c r="M82" s="313">
        <f t="shared" si="18"/>
        <v>0</v>
      </c>
      <c r="N82" s="313">
        <f t="shared" si="18"/>
        <v>0</v>
      </c>
      <c r="O82" s="313">
        <f t="shared" si="18"/>
        <v>0</v>
      </c>
      <c r="P82" s="313">
        <f t="shared" si="18"/>
        <v>0</v>
      </c>
      <c r="Q82" s="313">
        <f t="shared" si="18"/>
        <v>0</v>
      </c>
      <c r="R82" s="313">
        <f t="shared" si="18"/>
        <v>0</v>
      </c>
      <c r="S82" s="207">
        <f t="shared" si="18"/>
        <v>0</v>
      </c>
      <c r="T82" s="171">
        <f t="shared" si="18"/>
        <v>0</v>
      </c>
      <c r="U82" s="172">
        <f t="shared" si="18"/>
        <v>0</v>
      </c>
      <c r="V82" s="6"/>
    </row>
    <row r="83" spans="1:22" ht="23.25">
      <c r="A83" s="70"/>
      <c r="B83" s="93"/>
      <c r="C83" s="94"/>
      <c r="D83" s="95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64"/>
      <c r="S83" s="64"/>
      <c r="T83" s="64"/>
      <c r="U83" s="64"/>
      <c r="V83" s="6"/>
    </row>
    <row r="84" spans="1:22" ht="23.25">
      <c r="A84" s="70"/>
      <c r="B84" s="93"/>
      <c r="C84" s="94"/>
      <c r="D84" s="95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64"/>
      <c r="S84" s="64"/>
      <c r="T84" s="64"/>
      <c r="U84" s="64"/>
      <c r="V84" s="6"/>
    </row>
    <row r="85" spans="1:22" ht="15.75" customHeight="1">
      <c r="A85" s="70"/>
      <c r="B85" s="97"/>
      <c r="C85" s="619"/>
      <c r="D85" s="619"/>
      <c r="E85" s="619"/>
      <c r="F85" s="619"/>
      <c r="G85" s="619"/>
      <c r="H85" s="619"/>
      <c r="I85" s="619"/>
      <c r="J85" s="619"/>
      <c r="K85" s="619"/>
      <c r="L85" s="619"/>
      <c r="M85" s="619"/>
      <c r="N85" s="619"/>
      <c r="O85" s="619"/>
      <c r="P85" s="619"/>
      <c r="Q85" s="619"/>
      <c r="R85" s="65"/>
      <c r="S85" s="65"/>
      <c r="T85" s="65"/>
      <c r="U85" s="65"/>
      <c r="V85" s="6"/>
    </row>
    <row r="86" spans="1:22" ht="15.75" customHeight="1">
      <c r="A86" s="70"/>
      <c r="B86" s="97"/>
      <c r="C86" s="98"/>
      <c r="D86" s="98"/>
      <c r="E86" s="98"/>
      <c r="F86" s="98"/>
      <c r="G86" s="98"/>
      <c r="H86" s="98"/>
      <c r="I86" s="98"/>
      <c r="K86" s="98"/>
      <c r="L86" s="98"/>
      <c r="M86" s="98"/>
      <c r="N86" s="98"/>
      <c r="O86" s="98"/>
      <c r="P86" s="203"/>
      <c r="Q86" s="203"/>
      <c r="R86" s="66"/>
      <c r="S86" s="66"/>
      <c r="T86" s="66"/>
      <c r="U86" s="66"/>
      <c r="V86" s="6"/>
    </row>
    <row r="87" spans="1:22" ht="27" customHeight="1">
      <c r="A87" s="70"/>
      <c r="B87" s="97"/>
      <c r="C87" s="98"/>
      <c r="D87" s="98"/>
      <c r="E87" s="98"/>
      <c r="F87" s="98"/>
      <c r="G87" s="98"/>
      <c r="H87" s="98"/>
      <c r="I87" s="98"/>
      <c r="K87" s="98"/>
      <c r="L87" s="98"/>
      <c r="M87" s="98"/>
      <c r="N87" s="98"/>
      <c r="O87" s="98"/>
      <c r="P87" s="98"/>
      <c r="Q87" s="98" t="s">
        <v>55</v>
      </c>
      <c r="R87" s="65"/>
      <c r="S87" s="65"/>
      <c r="T87" s="65"/>
      <c r="U87" s="65"/>
      <c r="V87" s="6"/>
    </row>
    <row r="88" spans="2:22" ht="15" customHeight="1">
      <c r="B88" s="56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56"/>
      <c r="Q88" s="68"/>
      <c r="R88" s="68"/>
      <c r="S88" s="56"/>
      <c r="T88" s="69" t="s">
        <v>55</v>
      </c>
      <c r="U88" s="51"/>
      <c r="V88" s="6"/>
    </row>
    <row r="89" spans="2:21" ht="1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2:21" ht="18.7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5"/>
      <c r="R90" s="3"/>
      <c r="S90" s="6"/>
      <c r="T90" s="5"/>
      <c r="U90" s="10"/>
    </row>
    <row r="91" spans="2:21" ht="1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2:21" ht="1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</sheetData>
  <sheetProtection password="C5C5" sheet="1" formatCells="0" formatColumns="0" formatRows="0"/>
  <mergeCells count="17">
    <mergeCell ref="J10:U11"/>
    <mergeCell ref="B1:U1"/>
    <mergeCell ref="S2:T3"/>
    <mergeCell ref="B3:C3"/>
    <mergeCell ref="D3:Q3"/>
    <mergeCell ref="B6:Q6"/>
    <mergeCell ref="D7:L7"/>
    <mergeCell ref="C85:Q85"/>
    <mergeCell ref="D8:L8"/>
    <mergeCell ref="B10:B12"/>
    <mergeCell ref="C10:C12"/>
    <mergeCell ref="D10:D12"/>
    <mergeCell ref="E10:E12"/>
    <mergeCell ref="F10:F12"/>
    <mergeCell ref="G10:G12"/>
    <mergeCell ref="H10:H12"/>
    <mergeCell ref="I10:I12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2" r:id="rId1"/>
  <headerFooter>
    <oddFooter>&amp;C&amp;A&amp;RPage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92"/>
  <sheetViews>
    <sheetView view="pageBreakPreview" zoomScale="48" zoomScaleNormal="60" zoomScaleSheetLayoutView="48" workbookViewId="0" topLeftCell="D10">
      <selection activeCell="H10" sqref="H10:I13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2" width="25.7109375" style="4" hidden="1" customWidth="1"/>
    <col min="13" max="18" width="25.7109375" style="4" customWidth="1"/>
    <col min="19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605" t="s">
        <v>53</v>
      </c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606"/>
      <c r="N1" s="606"/>
      <c r="O1" s="606"/>
      <c r="P1" s="606"/>
      <c r="Q1" s="606"/>
      <c r="R1" s="606"/>
      <c r="S1" s="606"/>
      <c r="T1" s="606"/>
      <c r="U1" s="606"/>
    </row>
    <row r="2" spans="2:21" ht="24" customHeight="1">
      <c r="B2" s="51"/>
      <c r="C2" s="51"/>
      <c r="D2" s="51"/>
      <c r="E2" s="51"/>
      <c r="F2" s="51"/>
      <c r="G2" s="51"/>
      <c r="H2" s="51"/>
      <c r="I2" s="51"/>
      <c r="J2" s="51"/>
      <c r="M2" s="51"/>
      <c r="N2" s="51"/>
      <c r="O2" s="51"/>
      <c r="P2" s="52" t="s">
        <v>54</v>
      </c>
      <c r="Q2" s="100"/>
      <c r="R2" s="51"/>
      <c r="S2" s="607" t="s">
        <v>54</v>
      </c>
      <c r="T2" s="607"/>
      <c r="U2" s="202"/>
    </row>
    <row r="3" spans="2:21" ht="31.5" customHeight="1">
      <c r="B3" s="605" t="s">
        <v>58</v>
      </c>
      <c r="C3" s="605"/>
      <c r="D3" s="608"/>
      <c r="E3" s="608"/>
      <c r="F3" s="608"/>
      <c r="G3" s="608"/>
      <c r="H3" s="608"/>
      <c r="I3" s="608"/>
      <c r="J3" s="608"/>
      <c r="K3" s="608"/>
      <c r="L3" s="608"/>
      <c r="M3" s="608"/>
      <c r="N3" s="608"/>
      <c r="O3" s="608"/>
      <c r="P3" s="608"/>
      <c r="Q3" s="608"/>
      <c r="R3" s="50"/>
      <c r="S3" s="607"/>
      <c r="T3" s="607"/>
      <c r="U3" s="53"/>
    </row>
    <row r="4" spans="2:21" ht="21"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2" t="s">
        <v>63</v>
      </c>
      <c r="Q4" s="53"/>
      <c r="R4" s="54"/>
      <c r="S4" s="55"/>
      <c r="T4" s="56"/>
      <c r="U4" s="57"/>
    </row>
    <row r="5" spans="2:21" ht="30" customHeight="1">
      <c r="B5" s="58" t="s">
        <v>70</v>
      </c>
      <c r="C5" s="58"/>
      <c r="D5" s="58"/>
      <c r="E5" s="58"/>
      <c r="F5" s="58"/>
      <c r="G5" s="58"/>
      <c r="H5" s="58"/>
      <c r="I5" s="58"/>
      <c r="J5" s="58"/>
      <c r="M5" s="58"/>
      <c r="N5" s="58"/>
      <c r="O5" s="58"/>
      <c r="P5" s="52" t="s">
        <v>65</v>
      </c>
      <c r="Q5" s="99"/>
      <c r="R5" s="52"/>
      <c r="S5" s="52" t="s">
        <v>63</v>
      </c>
      <c r="T5" s="52"/>
      <c r="U5" s="59"/>
    </row>
    <row r="6" spans="2:21" ht="21" customHeight="1">
      <c r="B6" s="630"/>
      <c r="C6" s="630"/>
      <c r="D6" s="630"/>
      <c r="E6" s="630"/>
      <c r="F6" s="630"/>
      <c r="G6" s="630"/>
      <c r="H6" s="630"/>
      <c r="I6" s="630"/>
      <c r="J6" s="630"/>
      <c r="K6" s="630"/>
      <c r="L6" s="630"/>
      <c r="M6" s="630"/>
      <c r="N6" s="630"/>
      <c r="O6" s="630"/>
      <c r="P6" s="630"/>
      <c r="Q6" s="630"/>
      <c r="R6" s="60"/>
      <c r="S6" s="202"/>
      <c r="T6" s="202"/>
      <c r="U6" s="61"/>
    </row>
    <row r="7" spans="2:21" ht="22.5" customHeight="1">
      <c r="B7" s="52" t="s">
        <v>64</v>
      </c>
      <c r="C7" s="52"/>
      <c r="D7" s="632"/>
      <c r="E7" s="632"/>
      <c r="F7" s="632"/>
      <c r="G7" s="632"/>
      <c r="H7" s="632"/>
      <c r="I7" s="632"/>
      <c r="J7" s="632"/>
      <c r="K7" s="632"/>
      <c r="L7" s="632"/>
      <c r="M7" s="102"/>
      <c r="N7" s="102"/>
      <c r="O7" s="102"/>
      <c r="P7" s="102"/>
      <c r="Q7" s="102"/>
      <c r="R7" s="52"/>
      <c r="S7" s="52" t="s">
        <v>65</v>
      </c>
      <c r="T7" s="52"/>
      <c r="U7" s="53"/>
    </row>
    <row r="8" spans="2:21" ht="22.5" customHeight="1">
      <c r="B8" s="101"/>
      <c r="C8" s="101"/>
      <c r="D8" s="610"/>
      <c r="E8" s="610"/>
      <c r="F8" s="610"/>
      <c r="G8" s="610"/>
      <c r="H8" s="610"/>
      <c r="I8" s="610"/>
      <c r="J8" s="610"/>
      <c r="K8" s="610"/>
      <c r="L8" s="610"/>
      <c r="M8" s="113"/>
      <c r="N8" s="113"/>
      <c r="O8" s="113"/>
      <c r="P8" s="113"/>
      <c r="Q8" s="113"/>
      <c r="R8" s="52"/>
      <c r="S8" s="52" t="s">
        <v>65</v>
      </c>
      <c r="T8" s="52"/>
      <c r="U8" s="53"/>
    </row>
    <row r="9" spans="2:21" ht="12" customHeight="1" thickBot="1"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62"/>
    </row>
    <row r="10" spans="1:21" s="33" customFormat="1" ht="59.25" customHeight="1">
      <c r="A10" s="103"/>
      <c r="B10" s="620" t="s">
        <v>97</v>
      </c>
      <c r="C10" s="623" t="s">
        <v>72</v>
      </c>
      <c r="D10" s="620" t="s">
        <v>1</v>
      </c>
      <c r="E10" s="611" t="s">
        <v>120</v>
      </c>
      <c r="F10" s="611" t="s">
        <v>118</v>
      </c>
      <c r="G10" s="611" t="s">
        <v>119</v>
      </c>
      <c r="H10" s="611" t="s">
        <v>124</v>
      </c>
      <c r="I10" s="611" t="s">
        <v>122</v>
      </c>
      <c r="J10" s="585" t="s">
        <v>78</v>
      </c>
      <c r="K10" s="614"/>
      <c r="L10" s="614"/>
      <c r="M10" s="614"/>
      <c r="N10" s="614"/>
      <c r="O10" s="614"/>
      <c r="P10" s="614"/>
      <c r="Q10" s="614"/>
      <c r="R10" s="614"/>
      <c r="S10" s="614"/>
      <c r="T10" s="614"/>
      <c r="U10" s="615"/>
    </row>
    <row r="11" spans="1:21" s="33" customFormat="1" ht="17.25" customHeight="1" thickBot="1">
      <c r="A11" s="104"/>
      <c r="B11" s="621"/>
      <c r="C11" s="624"/>
      <c r="D11" s="621"/>
      <c r="E11" s="612"/>
      <c r="F11" s="612"/>
      <c r="G11" s="612"/>
      <c r="H11" s="612"/>
      <c r="I11" s="612"/>
      <c r="J11" s="616"/>
      <c r="K11" s="617"/>
      <c r="L11" s="617"/>
      <c r="M11" s="617"/>
      <c r="N11" s="617"/>
      <c r="O11" s="617"/>
      <c r="P11" s="617"/>
      <c r="Q11" s="617"/>
      <c r="R11" s="617"/>
      <c r="S11" s="617"/>
      <c r="T11" s="617"/>
      <c r="U11" s="618"/>
    </row>
    <row r="12" spans="1:21" s="33" customFormat="1" ht="141" customHeight="1" thickBot="1">
      <c r="A12" s="104"/>
      <c r="B12" s="622"/>
      <c r="C12" s="625"/>
      <c r="D12" s="622"/>
      <c r="E12" s="613"/>
      <c r="F12" s="613"/>
      <c r="G12" s="613"/>
      <c r="H12" s="613"/>
      <c r="I12" s="613"/>
      <c r="J12" s="173" t="s">
        <v>33</v>
      </c>
      <c r="K12" s="173" t="s">
        <v>34</v>
      </c>
      <c r="L12" s="173" t="s">
        <v>35</v>
      </c>
      <c r="M12" s="174" t="s">
        <v>36</v>
      </c>
      <c r="N12" s="174" t="s">
        <v>37</v>
      </c>
      <c r="O12" s="174" t="s">
        <v>38</v>
      </c>
      <c r="P12" s="174" t="s">
        <v>56</v>
      </c>
      <c r="Q12" s="174" t="s">
        <v>57</v>
      </c>
      <c r="R12" s="174" t="s">
        <v>39</v>
      </c>
      <c r="S12" s="174" t="s">
        <v>56</v>
      </c>
      <c r="T12" s="174" t="s">
        <v>57</v>
      </c>
      <c r="U12" s="174" t="s">
        <v>39</v>
      </c>
    </row>
    <row r="13" spans="1:21" s="33" customFormat="1" ht="21" thickBot="1">
      <c r="A13" s="104"/>
      <c r="B13" s="175">
        <v>1</v>
      </c>
      <c r="C13" s="175">
        <v>2</v>
      </c>
      <c r="D13" s="175">
        <v>3</v>
      </c>
      <c r="E13" s="176">
        <v>4</v>
      </c>
      <c r="F13" s="176">
        <v>5</v>
      </c>
      <c r="G13" s="176" t="s">
        <v>80</v>
      </c>
      <c r="H13" s="350">
        <v>7</v>
      </c>
      <c r="I13" s="350" t="s">
        <v>123</v>
      </c>
      <c r="J13" s="204">
        <v>9</v>
      </c>
      <c r="K13" s="204">
        <v>10</v>
      </c>
      <c r="L13" s="204">
        <v>11</v>
      </c>
      <c r="M13" s="204">
        <v>9</v>
      </c>
      <c r="N13" s="204">
        <v>10</v>
      </c>
      <c r="O13" s="204">
        <v>11</v>
      </c>
      <c r="P13" s="204">
        <v>12</v>
      </c>
      <c r="Q13" s="204">
        <v>13</v>
      </c>
      <c r="R13" s="204">
        <v>14</v>
      </c>
      <c r="S13" s="176">
        <v>16</v>
      </c>
      <c r="T13" s="176">
        <v>17</v>
      </c>
      <c r="U13" s="176">
        <v>18</v>
      </c>
    </row>
    <row r="14" spans="1:21" ht="27">
      <c r="A14" s="105"/>
      <c r="B14" s="177" t="s">
        <v>7</v>
      </c>
      <c r="C14" s="178" t="s">
        <v>62</v>
      </c>
      <c r="D14" s="179"/>
      <c r="E14" s="276">
        <f>SUM(E15:E25)</f>
        <v>0</v>
      </c>
      <c r="F14" s="276">
        <f>SUM(F15:F25)</f>
        <v>0</v>
      </c>
      <c r="G14" s="276">
        <f>SUM(G15:G25)</f>
        <v>0</v>
      </c>
      <c r="H14" s="276">
        <f>SUM(H15:H25)</f>
        <v>0</v>
      </c>
      <c r="I14" s="276">
        <f aca="true" t="shared" si="0" ref="I14:U14">SUM(I15:I25)</f>
        <v>0</v>
      </c>
      <c r="J14" s="277">
        <f t="shared" si="0"/>
        <v>0</v>
      </c>
      <c r="K14" s="278">
        <f t="shared" si="0"/>
        <v>0</v>
      </c>
      <c r="L14" s="278">
        <f t="shared" si="0"/>
        <v>0</v>
      </c>
      <c r="M14" s="278">
        <f t="shared" si="0"/>
        <v>0</v>
      </c>
      <c r="N14" s="278">
        <f t="shared" si="0"/>
        <v>0</v>
      </c>
      <c r="O14" s="278">
        <f t="shared" si="0"/>
        <v>0</v>
      </c>
      <c r="P14" s="278">
        <f t="shared" si="0"/>
        <v>0</v>
      </c>
      <c r="Q14" s="278">
        <f t="shared" si="0"/>
        <v>0</v>
      </c>
      <c r="R14" s="279">
        <f t="shared" si="0"/>
        <v>0</v>
      </c>
      <c r="S14" s="205">
        <f t="shared" si="0"/>
        <v>0</v>
      </c>
      <c r="T14" s="169">
        <f t="shared" si="0"/>
        <v>0</v>
      </c>
      <c r="U14" s="170">
        <f t="shared" si="0"/>
        <v>0</v>
      </c>
    </row>
    <row r="15" spans="1:27" ht="27.75">
      <c r="A15" s="105"/>
      <c r="B15" s="180">
        <v>1</v>
      </c>
      <c r="C15" s="78" t="s">
        <v>20</v>
      </c>
      <c r="D15" s="180">
        <v>611100</v>
      </c>
      <c r="E15" s="287"/>
      <c r="F15" s="287"/>
      <c r="G15" s="280">
        <f>SUM(H15:I15)</f>
        <v>0</v>
      </c>
      <c r="H15" s="287"/>
      <c r="I15" s="280">
        <f aca="true" t="shared" si="1" ref="I15:I24">SUM(J15:R15)</f>
        <v>0</v>
      </c>
      <c r="J15" s="288"/>
      <c r="K15" s="288"/>
      <c r="L15" s="288"/>
      <c r="M15" s="288"/>
      <c r="N15" s="288"/>
      <c r="O15" s="288"/>
      <c r="P15" s="288"/>
      <c r="Q15" s="288"/>
      <c r="R15" s="288"/>
      <c r="S15" s="206"/>
      <c r="T15" s="181"/>
      <c r="U15" s="182"/>
      <c r="V15" s="46"/>
      <c r="W15" s="46"/>
      <c r="X15" s="46"/>
      <c r="Y15" s="46"/>
      <c r="AA15" s="46"/>
    </row>
    <row r="16" spans="1:27" ht="47.25">
      <c r="A16" s="105"/>
      <c r="B16" s="77">
        <v>2</v>
      </c>
      <c r="C16" s="76" t="s">
        <v>40</v>
      </c>
      <c r="D16" s="77">
        <v>611200</v>
      </c>
      <c r="E16" s="287"/>
      <c r="F16" s="287"/>
      <c r="G16" s="280">
        <f aca="true" t="shared" si="2" ref="G16:G81">SUM(H16:I16)</f>
        <v>0</v>
      </c>
      <c r="H16" s="287"/>
      <c r="I16" s="280">
        <f t="shared" si="1"/>
        <v>0</v>
      </c>
      <c r="J16" s="288"/>
      <c r="K16" s="288"/>
      <c r="L16" s="288"/>
      <c r="M16" s="288"/>
      <c r="N16" s="288"/>
      <c r="O16" s="288"/>
      <c r="P16" s="288"/>
      <c r="Q16" s="288"/>
      <c r="R16" s="288"/>
      <c r="S16" s="206"/>
      <c r="T16" s="181"/>
      <c r="U16" s="182"/>
      <c r="V16" s="46"/>
      <c r="W16" s="46"/>
      <c r="X16" s="46"/>
      <c r="Y16" s="46"/>
      <c r="AA16" s="46"/>
    </row>
    <row r="17" spans="1:27" ht="27.75">
      <c r="A17" s="105"/>
      <c r="B17" s="77">
        <v>3</v>
      </c>
      <c r="C17" s="78" t="s">
        <v>8</v>
      </c>
      <c r="D17" s="77">
        <v>613100</v>
      </c>
      <c r="E17" s="287"/>
      <c r="F17" s="287"/>
      <c r="G17" s="280">
        <f t="shared" si="2"/>
        <v>0</v>
      </c>
      <c r="H17" s="287"/>
      <c r="I17" s="280">
        <f t="shared" si="1"/>
        <v>0</v>
      </c>
      <c r="J17" s="288"/>
      <c r="K17" s="288"/>
      <c r="L17" s="288"/>
      <c r="M17" s="288"/>
      <c r="N17" s="288"/>
      <c r="O17" s="288"/>
      <c r="P17" s="288"/>
      <c r="Q17" s="288"/>
      <c r="R17" s="288"/>
      <c r="S17" s="206"/>
      <c r="T17" s="181"/>
      <c r="U17" s="182"/>
      <c r="V17" s="46"/>
      <c r="W17" s="46"/>
      <c r="X17" s="46"/>
      <c r="Y17" s="46"/>
      <c r="AA17" s="46"/>
    </row>
    <row r="18" spans="1:27" ht="27.75">
      <c r="A18" s="105"/>
      <c r="B18" s="77">
        <v>4</v>
      </c>
      <c r="C18" s="76" t="s">
        <v>41</v>
      </c>
      <c r="D18" s="77">
        <v>613200</v>
      </c>
      <c r="E18" s="287"/>
      <c r="F18" s="287"/>
      <c r="G18" s="280">
        <f t="shared" si="2"/>
        <v>0</v>
      </c>
      <c r="H18" s="287"/>
      <c r="I18" s="280">
        <f t="shared" si="1"/>
        <v>0</v>
      </c>
      <c r="J18" s="288"/>
      <c r="K18" s="288"/>
      <c r="L18" s="288"/>
      <c r="M18" s="288"/>
      <c r="N18" s="288"/>
      <c r="O18" s="288"/>
      <c r="P18" s="288"/>
      <c r="Q18" s="288"/>
      <c r="R18" s="288"/>
      <c r="S18" s="206"/>
      <c r="T18" s="181"/>
      <c r="U18" s="182"/>
      <c r="V18" s="46"/>
      <c r="W18" s="46"/>
      <c r="X18" s="46"/>
      <c r="Y18" s="46"/>
      <c r="AA18" s="46"/>
    </row>
    <row r="19" spans="1:27" ht="27.75">
      <c r="A19" s="105"/>
      <c r="B19" s="77">
        <v>5</v>
      </c>
      <c r="C19" s="76" t="s">
        <v>9</v>
      </c>
      <c r="D19" s="77">
        <v>613300</v>
      </c>
      <c r="E19" s="287"/>
      <c r="F19" s="287"/>
      <c r="G19" s="280">
        <f t="shared" si="2"/>
        <v>0</v>
      </c>
      <c r="H19" s="287"/>
      <c r="I19" s="280">
        <f t="shared" si="1"/>
        <v>0</v>
      </c>
      <c r="J19" s="288"/>
      <c r="K19" s="288"/>
      <c r="L19" s="288"/>
      <c r="M19" s="288"/>
      <c r="N19" s="288"/>
      <c r="O19" s="288"/>
      <c r="P19" s="288"/>
      <c r="Q19" s="288"/>
      <c r="R19" s="288"/>
      <c r="S19" s="206"/>
      <c r="T19" s="181"/>
      <c r="U19" s="182"/>
      <c r="V19" s="46"/>
      <c r="W19" s="46"/>
      <c r="X19" s="46"/>
      <c r="Y19" s="46"/>
      <c r="AA19" s="46"/>
    </row>
    <row r="20" spans="1:27" ht="27.75">
      <c r="A20" s="105"/>
      <c r="B20" s="77">
        <v>6</v>
      </c>
      <c r="C20" s="78" t="s">
        <v>21</v>
      </c>
      <c r="D20" s="77">
        <v>613400</v>
      </c>
      <c r="E20" s="287"/>
      <c r="F20" s="287"/>
      <c r="G20" s="280">
        <f t="shared" si="2"/>
        <v>0</v>
      </c>
      <c r="H20" s="287"/>
      <c r="I20" s="280">
        <f t="shared" si="1"/>
        <v>0</v>
      </c>
      <c r="J20" s="288"/>
      <c r="K20" s="288"/>
      <c r="L20" s="288"/>
      <c r="M20" s="288"/>
      <c r="N20" s="288"/>
      <c r="O20" s="288"/>
      <c r="P20" s="288"/>
      <c r="Q20" s="288"/>
      <c r="R20" s="288"/>
      <c r="S20" s="206"/>
      <c r="T20" s="181"/>
      <c r="U20" s="182"/>
      <c r="V20" s="46"/>
      <c r="W20" s="46"/>
      <c r="X20" s="46"/>
      <c r="Y20" s="46"/>
      <c r="AA20" s="46"/>
    </row>
    <row r="21" spans="1:27" ht="27.75">
      <c r="A21" s="105"/>
      <c r="B21" s="77">
        <v>7</v>
      </c>
      <c r="C21" s="76" t="s">
        <v>22</v>
      </c>
      <c r="D21" s="77">
        <v>613500</v>
      </c>
      <c r="E21" s="287"/>
      <c r="F21" s="287"/>
      <c r="G21" s="280">
        <f t="shared" si="2"/>
        <v>0</v>
      </c>
      <c r="H21" s="287"/>
      <c r="I21" s="280">
        <f t="shared" si="1"/>
        <v>0</v>
      </c>
      <c r="J21" s="288"/>
      <c r="K21" s="288"/>
      <c r="L21" s="288"/>
      <c r="M21" s="288"/>
      <c r="N21" s="288"/>
      <c r="O21" s="288"/>
      <c r="P21" s="288"/>
      <c r="Q21" s="288"/>
      <c r="R21" s="288"/>
      <c r="S21" s="206"/>
      <c r="T21" s="181"/>
      <c r="U21" s="182"/>
      <c r="V21" s="46"/>
      <c r="W21" s="46"/>
      <c r="X21" s="46"/>
      <c r="Y21" s="46"/>
      <c r="AA21" s="46"/>
    </row>
    <row r="22" spans="1:27" ht="27.75">
      <c r="A22" s="105"/>
      <c r="B22" s="77">
        <v>8</v>
      </c>
      <c r="C22" s="78" t="s">
        <v>59</v>
      </c>
      <c r="D22" s="77">
        <v>613600</v>
      </c>
      <c r="E22" s="287"/>
      <c r="F22" s="287"/>
      <c r="G22" s="280">
        <f t="shared" si="2"/>
        <v>0</v>
      </c>
      <c r="H22" s="287"/>
      <c r="I22" s="280">
        <f t="shared" si="1"/>
        <v>0</v>
      </c>
      <c r="J22" s="288"/>
      <c r="K22" s="288"/>
      <c r="L22" s="288"/>
      <c r="M22" s="288"/>
      <c r="N22" s="288"/>
      <c r="O22" s="288"/>
      <c r="P22" s="288"/>
      <c r="Q22" s="288"/>
      <c r="R22" s="288"/>
      <c r="S22" s="206"/>
      <c r="T22" s="181"/>
      <c r="U22" s="182"/>
      <c r="V22" s="46"/>
      <c r="W22" s="46"/>
      <c r="X22" s="46"/>
      <c r="Y22" s="46"/>
      <c r="AA22" s="46"/>
    </row>
    <row r="23" spans="1:27" ht="27.75">
      <c r="A23" s="105"/>
      <c r="B23" s="77">
        <v>9</v>
      </c>
      <c r="C23" s="78" t="s">
        <v>10</v>
      </c>
      <c r="D23" s="77">
        <v>613700</v>
      </c>
      <c r="E23" s="287"/>
      <c r="F23" s="287"/>
      <c r="G23" s="280">
        <f t="shared" si="2"/>
        <v>0</v>
      </c>
      <c r="H23" s="287"/>
      <c r="I23" s="280">
        <f t="shared" si="1"/>
        <v>0</v>
      </c>
      <c r="J23" s="288"/>
      <c r="K23" s="288"/>
      <c r="L23" s="288"/>
      <c r="M23" s="288"/>
      <c r="N23" s="288"/>
      <c r="O23" s="288"/>
      <c r="P23" s="288"/>
      <c r="Q23" s="288"/>
      <c r="R23" s="288"/>
      <c r="S23" s="206"/>
      <c r="T23" s="181"/>
      <c r="U23" s="182"/>
      <c r="V23" s="46"/>
      <c r="W23" s="46"/>
      <c r="X23" s="46"/>
      <c r="Y23" s="46"/>
      <c r="AA23" s="46"/>
    </row>
    <row r="24" spans="1:27" ht="47.25">
      <c r="A24" s="105"/>
      <c r="B24" s="77">
        <v>10</v>
      </c>
      <c r="C24" s="76" t="s">
        <v>42</v>
      </c>
      <c r="D24" s="77">
        <v>613800</v>
      </c>
      <c r="E24" s="287"/>
      <c r="F24" s="287"/>
      <c r="G24" s="280">
        <f t="shared" si="2"/>
        <v>0</v>
      </c>
      <c r="H24" s="287"/>
      <c r="I24" s="280">
        <f t="shared" si="1"/>
        <v>0</v>
      </c>
      <c r="J24" s="288"/>
      <c r="K24" s="288"/>
      <c r="L24" s="288"/>
      <c r="M24" s="288"/>
      <c r="N24" s="288"/>
      <c r="O24" s="288"/>
      <c r="P24" s="288"/>
      <c r="Q24" s="288"/>
      <c r="R24" s="288"/>
      <c r="S24" s="206"/>
      <c r="T24" s="181"/>
      <c r="U24" s="182"/>
      <c r="V24" s="46"/>
      <c r="W24" s="46"/>
      <c r="X24" s="46"/>
      <c r="Y24" s="46"/>
      <c r="AA24" s="46"/>
    </row>
    <row r="25" spans="1:27" ht="27.75">
      <c r="A25" s="105"/>
      <c r="B25" s="77">
        <v>11</v>
      </c>
      <c r="C25" s="76" t="s">
        <v>11</v>
      </c>
      <c r="D25" s="77">
        <v>613900</v>
      </c>
      <c r="E25" s="287"/>
      <c r="F25" s="287"/>
      <c r="G25" s="280">
        <f t="shared" si="2"/>
        <v>0</v>
      </c>
      <c r="H25" s="287"/>
      <c r="I25" s="280">
        <f>SUM(J25:R25)</f>
        <v>0</v>
      </c>
      <c r="J25" s="288"/>
      <c r="K25" s="288"/>
      <c r="L25" s="288"/>
      <c r="M25" s="288"/>
      <c r="N25" s="288"/>
      <c r="O25" s="288"/>
      <c r="P25" s="288"/>
      <c r="Q25" s="288"/>
      <c r="R25" s="288"/>
      <c r="S25" s="206"/>
      <c r="T25" s="181"/>
      <c r="U25" s="182"/>
      <c r="V25" s="46"/>
      <c r="W25" s="46"/>
      <c r="X25" s="46"/>
      <c r="Y25" s="46"/>
      <c r="AA25" s="46"/>
    </row>
    <row r="26" spans="1:24" ht="46.5" thickBot="1">
      <c r="A26" s="105"/>
      <c r="B26" s="183" t="s">
        <v>12</v>
      </c>
      <c r="C26" s="184" t="s">
        <v>61</v>
      </c>
      <c r="D26" s="185">
        <v>614000</v>
      </c>
      <c r="E26" s="283">
        <f aca="true" t="shared" si="3" ref="E26:U26">E27+E38+E44+E59+E62+E64</f>
        <v>0</v>
      </c>
      <c r="F26" s="283">
        <f t="shared" si="3"/>
        <v>0</v>
      </c>
      <c r="G26" s="283">
        <f t="shared" si="3"/>
        <v>0</v>
      </c>
      <c r="H26" s="283">
        <f t="shared" si="3"/>
        <v>0</v>
      </c>
      <c r="I26" s="283">
        <f t="shared" si="3"/>
        <v>0</v>
      </c>
      <c r="J26" s="284">
        <f t="shared" si="3"/>
        <v>0</v>
      </c>
      <c r="K26" s="284">
        <f t="shared" si="3"/>
        <v>0</v>
      </c>
      <c r="L26" s="284">
        <f t="shared" si="3"/>
        <v>0</v>
      </c>
      <c r="M26" s="284">
        <f t="shared" si="3"/>
        <v>0</v>
      </c>
      <c r="N26" s="284">
        <f t="shared" si="3"/>
        <v>0</v>
      </c>
      <c r="O26" s="284">
        <f t="shared" si="3"/>
        <v>0</v>
      </c>
      <c r="P26" s="284">
        <f t="shared" si="3"/>
        <v>0</v>
      </c>
      <c r="Q26" s="284">
        <f t="shared" si="3"/>
        <v>0</v>
      </c>
      <c r="R26" s="284">
        <f t="shared" si="3"/>
        <v>0</v>
      </c>
      <c r="S26" s="207">
        <f t="shared" si="3"/>
        <v>0</v>
      </c>
      <c r="T26" s="171">
        <f t="shared" si="3"/>
        <v>0</v>
      </c>
      <c r="U26" s="172">
        <f t="shared" si="3"/>
        <v>0</v>
      </c>
      <c r="W26" s="46"/>
      <c r="X26" s="46"/>
    </row>
    <row r="27" spans="1:21" ht="27.75">
      <c r="A27" s="105"/>
      <c r="B27" s="186">
        <v>1</v>
      </c>
      <c r="C27" s="83" t="s">
        <v>43</v>
      </c>
      <c r="D27" s="109">
        <v>614100</v>
      </c>
      <c r="E27" s="291">
        <f>SUM(E28:E37)</f>
        <v>0</v>
      </c>
      <c r="F27" s="291">
        <f aca="true" t="shared" si="4" ref="F27:R27">SUM(F28:F37)</f>
        <v>0</v>
      </c>
      <c r="G27" s="291">
        <f t="shared" si="4"/>
        <v>0</v>
      </c>
      <c r="H27" s="291">
        <f t="shared" si="4"/>
        <v>0</v>
      </c>
      <c r="I27" s="291">
        <f t="shared" si="4"/>
        <v>0</v>
      </c>
      <c r="J27" s="292">
        <f t="shared" si="4"/>
        <v>0</v>
      </c>
      <c r="K27" s="292">
        <f t="shared" si="4"/>
        <v>0</v>
      </c>
      <c r="L27" s="292">
        <f t="shared" si="4"/>
        <v>0</v>
      </c>
      <c r="M27" s="292">
        <f t="shared" si="4"/>
        <v>0</v>
      </c>
      <c r="N27" s="292">
        <f t="shared" si="4"/>
        <v>0</v>
      </c>
      <c r="O27" s="292">
        <f t="shared" si="4"/>
        <v>0</v>
      </c>
      <c r="P27" s="292">
        <f t="shared" si="4"/>
        <v>0</v>
      </c>
      <c r="Q27" s="292">
        <f t="shared" si="4"/>
        <v>0</v>
      </c>
      <c r="R27" s="292">
        <f t="shared" si="4"/>
        <v>0</v>
      </c>
      <c r="S27" s="208">
        <f>S28+S37</f>
        <v>0</v>
      </c>
      <c r="T27" s="187">
        <f>T28+T37</f>
        <v>0</v>
      </c>
      <c r="U27" s="188">
        <f>U28+U37</f>
        <v>0</v>
      </c>
    </row>
    <row r="28" spans="1:21" ht="27.75">
      <c r="A28" s="105"/>
      <c r="B28" s="86"/>
      <c r="C28" s="85"/>
      <c r="D28" s="86"/>
      <c r="E28" s="287"/>
      <c r="F28" s="287"/>
      <c r="G28" s="280">
        <f t="shared" si="2"/>
        <v>0</v>
      </c>
      <c r="H28" s="287"/>
      <c r="I28" s="280">
        <f aca="true" t="shared" si="5" ref="I28:I36">SUM(J28:R28)</f>
        <v>0</v>
      </c>
      <c r="J28" s="288"/>
      <c r="K28" s="289"/>
      <c r="L28" s="289"/>
      <c r="M28" s="289"/>
      <c r="N28" s="289"/>
      <c r="O28" s="289"/>
      <c r="P28" s="289"/>
      <c r="Q28" s="289"/>
      <c r="R28" s="290"/>
      <c r="S28" s="209"/>
      <c r="T28" s="189"/>
      <c r="U28" s="190"/>
    </row>
    <row r="29" spans="1:21" ht="27.75" hidden="1">
      <c r="A29" s="105"/>
      <c r="B29" s="86"/>
      <c r="C29" s="85"/>
      <c r="D29" s="86"/>
      <c r="E29" s="287"/>
      <c r="F29" s="287"/>
      <c r="G29" s="280">
        <f t="shared" si="2"/>
        <v>0</v>
      </c>
      <c r="H29" s="287"/>
      <c r="I29" s="280">
        <f t="shared" si="5"/>
        <v>0</v>
      </c>
      <c r="J29" s="288"/>
      <c r="K29" s="289"/>
      <c r="L29" s="289"/>
      <c r="M29" s="289"/>
      <c r="N29" s="289"/>
      <c r="O29" s="289"/>
      <c r="P29" s="289"/>
      <c r="Q29" s="289"/>
      <c r="R29" s="290"/>
      <c r="S29" s="209"/>
      <c r="T29" s="189"/>
      <c r="U29" s="190"/>
    </row>
    <row r="30" spans="1:21" ht="27.75" hidden="1">
      <c r="A30" s="105"/>
      <c r="B30" s="86"/>
      <c r="C30" s="85"/>
      <c r="D30" s="86"/>
      <c r="E30" s="287"/>
      <c r="F30" s="287"/>
      <c r="G30" s="280">
        <f t="shared" si="2"/>
        <v>0</v>
      </c>
      <c r="H30" s="287"/>
      <c r="I30" s="280">
        <f t="shared" si="5"/>
        <v>0</v>
      </c>
      <c r="J30" s="288"/>
      <c r="K30" s="289"/>
      <c r="L30" s="289"/>
      <c r="M30" s="289"/>
      <c r="N30" s="289"/>
      <c r="O30" s="289"/>
      <c r="P30" s="289"/>
      <c r="Q30" s="289"/>
      <c r="R30" s="290"/>
      <c r="S30" s="209"/>
      <c r="T30" s="189"/>
      <c r="U30" s="190"/>
    </row>
    <row r="31" spans="1:21" ht="27.75" hidden="1">
      <c r="A31" s="105"/>
      <c r="B31" s="86"/>
      <c r="C31" s="85"/>
      <c r="D31" s="86"/>
      <c r="E31" s="287"/>
      <c r="F31" s="287"/>
      <c r="G31" s="280">
        <f t="shared" si="2"/>
        <v>0</v>
      </c>
      <c r="H31" s="287"/>
      <c r="I31" s="280">
        <f t="shared" si="5"/>
        <v>0</v>
      </c>
      <c r="J31" s="288"/>
      <c r="K31" s="289"/>
      <c r="L31" s="289"/>
      <c r="M31" s="289"/>
      <c r="N31" s="289"/>
      <c r="O31" s="289"/>
      <c r="P31" s="289"/>
      <c r="Q31" s="289"/>
      <c r="R31" s="290"/>
      <c r="S31" s="209"/>
      <c r="T31" s="189"/>
      <c r="U31" s="190"/>
    </row>
    <row r="32" spans="1:21" ht="27.75" hidden="1">
      <c r="A32" s="105"/>
      <c r="B32" s="86"/>
      <c r="C32" s="85"/>
      <c r="D32" s="86"/>
      <c r="E32" s="287"/>
      <c r="F32" s="287"/>
      <c r="G32" s="280">
        <f t="shared" si="2"/>
        <v>0</v>
      </c>
      <c r="H32" s="287"/>
      <c r="I32" s="280">
        <f t="shared" si="5"/>
        <v>0</v>
      </c>
      <c r="J32" s="288"/>
      <c r="K32" s="289"/>
      <c r="L32" s="289"/>
      <c r="M32" s="289"/>
      <c r="N32" s="289"/>
      <c r="O32" s="289"/>
      <c r="P32" s="289"/>
      <c r="Q32" s="289"/>
      <c r="R32" s="290"/>
      <c r="S32" s="209"/>
      <c r="T32" s="189"/>
      <c r="U32" s="190"/>
    </row>
    <row r="33" spans="1:21" ht="27.75" hidden="1">
      <c r="A33" s="105"/>
      <c r="B33" s="86"/>
      <c r="C33" s="85"/>
      <c r="D33" s="86"/>
      <c r="E33" s="287"/>
      <c r="F33" s="287"/>
      <c r="G33" s="280">
        <f t="shared" si="2"/>
        <v>0</v>
      </c>
      <c r="H33" s="287"/>
      <c r="I33" s="280">
        <f t="shared" si="5"/>
        <v>0</v>
      </c>
      <c r="J33" s="288"/>
      <c r="K33" s="289"/>
      <c r="L33" s="289"/>
      <c r="M33" s="289"/>
      <c r="N33" s="289"/>
      <c r="O33" s="289"/>
      <c r="P33" s="289"/>
      <c r="Q33" s="289"/>
      <c r="R33" s="290"/>
      <c r="S33" s="209"/>
      <c r="T33" s="189"/>
      <c r="U33" s="190"/>
    </row>
    <row r="34" spans="1:21" ht="27.75" hidden="1">
      <c r="A34" s="105"/>
      <c r="B34" s="86"/>
      <c r="C34" s="85"/>
      <c r="D34" s="86"/>
      <c r="E34" s="287"/>
      <c r="F34" s="287"/>
      <c r="G34" s="280">
        <f t="shared" si="2"/>
        <v>0</v>
      </c>
      <c r="H34" s="287"/>
      <c r="I34" s="280">
        <f t="shared" si="5"/>
        <v>0</v>
      </c>
      <c r="J34" s="288"/>
      <c r="K34" s="289"/>
      <c r="L34" s="289"/>
      <c r="M34" s="289"/>
      <c r="N34" s="289"/>
      <c r="O34" s="289"/>
      <c r="P34" s="289"/>
      <c r="Q34" s="289"/>
      <c r="R34" s="290"/>
      <c r="S34" s="209"/>
      <c r="T34" s="189"/>
      <c r="U34" s="190"/>
    </row>
    <row r="35" spans="1:21" ht="27.75" hidden="1">
      <c r="A35" s="105"/>
      <c r="B35" s="86"/>
      <c r="C35" s="85"/>
      <c r="D35" s="86"/>
      <c r="E35" s="287"/>
      <c r="F35" s="287"/>
      <c r="G35" s="280">
        <f t="shared" si="2"/>
        <v>0</v>
      </c>
      <c r="H35" s="287"/>
      <c r="I35" s="280">
        <f t="shared" si="5"/>
        <v>0</v>
      </c>
      <c r="J35" s="288"/>
      <c r="K35" s="289"/>
      <c r="L35" s="289"/>
      <c r="M35" s="289"/>
      <c r="N35" s="289"/>
      <c r="O35" s="289"/>
      <c r="P35" s="289"/>
      <c r="Q35" s="289"/>
      <c r="R35" s="290"/>
      <c r="S35" s="209"/>
      <c r="T35" s="189"/>
      <c r="U35" s="190"/>
    </row>
    <row r="36" spans="1:21" ht="27.75" hidden="1">
      <c r="A36" s="105"/>
      <c r="B36" s="86"/>
      <c r="C36" s="85"/>
      <c r="D36" s="86"/>
      <c r="E36" s="287"/>
      <c r="F36" s="287"/>
      <c r="G36" s="280">
        <f t="shared" si="2"/>
        <v>0</v>
      </c>
      <c r="H36" s="287"/>
      <c r="I36" s="280">
        <f t="shared" si="5"/>
        <v>0</v>
      </c>
      <c r="J36" s="288"/>
      <c r="K36" s="289"/>
      <c r="L36" s="289"/>
      <c r="M36" s="289"/>
      <c r="N36" s="289"/>
      <c r="O36" s="289"/>
      <c r="P36" s="289"/>
      <c r="Q36" s="289"/>
      <c r="R36" s="290"/>
      <c r="S36" s="209"/>
      <c r="T36" s="189"/>
      <c r="U36" s="190"/>
    </row>
    <row r="37" spans="1:21" ht="27.75" hidden="1">
      <c r="A37" s="105"/>
      <c r="B37" s="86"/>
      <c r="C37" s="85"/>
      <c r="D37" s="86"/>
      <c r="E37" s="287"/>
      <c r="F37" s="287"/>
      <c r="G37" s="280">
        <f t="shared" si="2"/>
        <v>0</v>
      </c>
      <c r="H37" s="287"/>
      <c r="I37" s="280">
        <f>SUM(J37:R37)</f>
        <v>0</v>
      </c>
      <c r="J37" s="288"/>
      <c r="K37" s="289"/>
      <c r="L37" s="289"/>
      <c r="M37" s="289"/>
      <c r="N37" s="289"/>
      <c r="O37" s="289"/>
      <c r="P37" s="289"/>
      <c r="Q37" s="289"/>
      <c r="R37" s="290"/>
      <c r="S37" s="209"/>
      <c r="T37" s="189"/>
      <c r="U37" s="190"/>
    </row>
    <row r="38" spans="1:21" ht="27.75">
      <c r="A38" s="105"/>
      <c r="B38" s="86">
        <v>2</v>
      </c>
      <c r="C38" s="85" t="s">
        <v>44</v>
      </c>
      <c r="D38" s="86">
        <v>614200</v>
      </c>
      <c r="E38" s="280">
        <f>SUM(E39:E43)</f>
        <v>0</v>
      </c>
      <c r="F38" s="280">
        <f aca="true" t="shared" si="6" ref="F38:R38">SUM(F39:F43)</f>
        <v>0</v>
      </c>
      <c r="G38" s="280">
        <f t="shared" si="6"/>
        <v>0</v>
      </c>
      <c r="H38" s="280">
        <f t="shared" si="6"/>
        <v>0</v>
      </c>
      <c r="I38" s="280">
        <f t="shared" si="6"/>
        <v>0</v>
      </c>
      <c r="J38" s="293">
        <f t="shared" si="6"/>
        <v>0</v>
      </c>
      <c r="K38" s="293">
        <f t="shared" si="6"/>
        <v>0</v>
      </c>
      <c r="L38" s="293">
        <f t="shared" si="6"/>
        <v>0</v>
      </c>
      <c r="M38" s="293">
        <f t="shared" si="6"/>
        <v>0</v>
      </c>
      <c r="N38" s="293">
        <f t="shared" si="6"/>
        <v>0</v>
      </c>
      <c r="O38" s="293">
        <f t="shared" si="6"/>
        <v>0</v>
      </c>
      <c r="P38" s="293">
        <f t="shared" si="6"/>
        <v>0</v>
      </c>
      <c r="Q38" s="293">
        <f t="shared" si="6"/>
        <v>0</v>
      </c>
      <c r="R38" s="293">
        <f t="shared" si="6"/>
        <v>0</v>
      </c>
      <c r="S38" s="206">
        <f>S43</f>
        <v>0</v>
      </c>
      <c r="T38" s="181">
        <f>T43</f>
        <v>0</v>
      </c>
      <c r="U38" s="182">
        <f>U43</f>
        <v>0</v>
      </c>
    </row>
    <row r="39" spans="1:21" ht="27.75">
      <c r="A39" s="105"/>
      <c r="B39" s="86"/>
      <c r="C39" s="85"/>
      <c r="D39" s="86"/>
      <c r="E39" s="287"/>
      <c r="F39" s="287"/>
      <c r="G39" s="280">
        <f t="shared" si="2"/>
        <v>0</v>
      </c>
      <c r="H39" s="280"/>
      <c r="I39" s="280">
        <f>SUM(J39:R39)</f>
        <v>0</v>
      </c>
      <c r="J39" s="288"/>
      <c r="K39" s="289"/>
      <c r="L39" s="289"/>
      <c r="M39" s="289"/>
      <c r="N39" s="289"/>
      <c r="O39" s="289"/>
      <c r="P39" s="289"/>
      <c r="Q39" s="289"/>
      <c r="R39" s="290"/>
      <c r="S39" s="209"/>
      <c r="T39" s="189"/>
      <c r="U39" s="190"/>
    </row>
    <row r="40" spans="1:21" ht="27.75" hidden="1">
      <c r="A40" s="105"/>
      <c r="B40" s="86"/>
      <c r="C40" s="85"/>
      <c r="D40" s="86"/>
      <c r="E40" s="287"/>
      <c r="F40" s="287"/>
      <c r="G40" s="280">
        <f t="shared" si="2"/>
        <v>0</v>
      </c>
      <c r="H40" s="287"/>
      <c r="I40" s="280">
        <f>SUM(J40:R40)</f>
        <v>0</v>
      </c>
      <c r="J40" s="288"/>
      <c r="K40" s="289"/>
      <c r="L40" s="289"/>
      <c r="M40" s="289"/>
      <c r="N40" s="289"/>
      <c r="O40" s="289"/>
      <c r="P40" s="289"/>
      <c r="Q40" s="289"/>
      <c r="R40" s="290"/>
      <c r="S40" s="209"/>
      <c r="T40" s="189"/>
      <c r="U40" s="190"/>
    </row>
    <row r="41" spans="1:21" ht="27.75" hidden="1">
      <c r="A41" s="105"/>
      <c r="B41" s="86"/>
      <c r="C41" s="85"/>
      <c r="D41" s="86"/>
      <c r="E41" s="287"/>
      <c r="F41" s="287"/>
      <c r="G41" s="280">
        <f t="shared" si="2"/>
        <v>0</v>
      </c>
      <c r="H41" s="287"/>
      <c r="I41" s="280">
        <f>SUM(J41:R41)</f>
        <v>0</v>
      </c>
      <c r="J41" s="288"/>
      <c r="K41" s="289"/>
      <c r="L41" s="289"/>
      <c r="M41" s="289"/>
      <c r="N41" s="289"/>
      <c r="O41" s="289"/>
      <c r="P41" s="289"/>
      <c r="Q41" s="289"/>
      <c r="R41" s="290"/>
      <c r="S41" s="209"/>
      <c r="T41" s="189"/>
      <c r="U41" s="190"/>
    </row>
    <row r="42" spans="1:21" ht="27.75" hidden="1">
      <c r="A42" s="105"/>
      <c r="B42" s="86"/>
      <c r="C42" s="85"/>
      <c r="D42" s="86"/>
      <c r="E42" s="287"/>
      <c r="F42" s="287"/>
      <c r="G42" s="280">
        <f t="shared" si="2"/>
        <v>0</v>
      </c>
      <c r="H42" s="287"/>
      <c r="I42" s="280">
        <f>SUM(J42:R42)</f>
        <v>0</v>
      </c>
      <c r="J42" s="288"/>
      <c r="K42" s="289"/>
      <c r="L42" s="289"/>
      <c r="M42" s="289"/>
      <c r="N42" s="289"/>
      <c r="O42" s="289"/>
      <c r="P42" s="289"/>
      <c r="Q42" s="289"/>
      <c r="R42" s="290"/>
      <c r="S42" s="209"/>
      <c r="T42" s="189"/>
      <c r="U42" s="190"/>
    </row>
    <row r="43" spans="1:21" ht="27.75" hidden="1">
      <c r="A43" s="105"/>
      <c r="B43" s="86"/>
      <c r="C43" s="85"/>
      <c r="D43" s="86"/>
      <c r="E43" s="287"/>
      <c r="F43" s="287"/>
      <c r="G43" s="280">
        <f t="shared" si="2"/>
        <v>0</v>
      </c>
      <c r="H43" s="287"/>
      <c r="I43" s="280">
        <f>SUM(J43:R43)</f>
        <v>0</v>
      </c>
      <c r="J43" s="288"/>
      <c r="K43" s="289"/>
      <c r="L43" s="289"/>
      <c r="M43" s="289"/>
      <c r="N43" s="289"/>
      <c r="O43" s="289"/>
      <c r="P43" s="289"/>
      <c r="Q43" s="289"/>
      <c r="R43" s="290"/>
      <c r="S43" s="209"/>
      <c r="T43" s="189"/>
      <c r="U43" s="190"/>
    </row>
    <row r="44" spans="1:21" ht="27.75">
      <c r="A44" s="105"/>
      <c r="B44" s="86">
        <v>3</v>
      </c>
      <c r="C44" s="76" t="s">
        <v>45</v>
      </c>
      <c r="D44" s="86">
        <v>614300</v>
      </c>
      <c r="E44" s="280">
        <f>SUM(E45:E58)</f>
        <v>0</v>
      </c>
      <c r="F44" s="280">
        <f aca="true" t="shared" si="7" ref="F44:U44">SUM(F45:F58)</f>
        <v>0</v>
      </c>
      <c r="G44" s="280">
        <f t="shared" si="7"/>
        <v>0</v>
      </c>
      <c r="H44" s="280">
        <f t="shared" si="7"/>
        <v>0</v>
      </c>
      <c r="I44" s="280">
        <f t="shared" si="7"/>
        <v>0</v>
      </c>
      <c r="J44" s="293">
        <f t="shared" si="7"/>
        <v>0</v>
      </c>
      <c r="K44" s="293">
        <f t="shared" si="7"/>
        <v>0</v>
      </c>
      <c r="L44" s="293">
        <f t="shared" si="7"/>
        <v>0</v>
      </c>
      <c r="M44" s="293">
        <f t="shared" si="7"/>
        <v>0</v>
      </c>
      <c r="N44" s="293">
        <f t="shared" si="7"/>
        <v>0</v>
      </c>
      <c r="O44" s="293">
        <f t="shared" si="7"/>
        <v>0</v>
      </c>
      <c r="P44" s="293">
        <f t="shared" si="7"/>
        <v>0</v>
      </c>
      <c r="Q44" s="293">
        <f t="shared" si="7"/>
        <v>0</v>
      </c>
      <c r="R44" s="293">
        <f t="shared" si="7"/>
        <v>0</v>
      </c>
      <c r="S44" s="206">
        <f t="shared" si="7"/>
        <v>0</v>
      </c>
      <c r="T44" s="181">
        <f t="shared" si="7"/>
        <v>0</v>
      </c>
      <c r="U44" s="182">
        <f t="shared" si="7"/>
        <v>0</v>
      </c>
    </row>
    <row r="45" spans="1:21" ht="27.75">
      <c r="A45" s="105"/>
      <c r="B45" s="86"/>
      <c r="C45" s="85"/>
      <c r="D45" s="86"/>
      <c r="E45" s="287"/>
      <c r="F45" s="287"/>
      <c r="G45" s="280">
        <f t="shared" si="2"/>
        <v>0</v>
      </c>
      <c r="H45" s="287"/>
      <c r="I45" s="280">
        <f aca="true" t="shared" si="8" ref="I45:I57">SUM(J45:R45)</f>
        <v>0</v>
      </c>
      <c r="J45" s="288"/>
      <c r="K45" s="289"/>
      <c r="L45" s="289"/>
      <c r="M45" s="289"/>
      <c r="N45" s="289"/>
      <c r="O45" s="289"/>
      <c r="P45" s="289"/>
      <c r="Q45" s="289"/>
      <c r="R45" s="290"/>
      <c r="S45" s="209"/>
      <c r="T45" s="189"/>
      <c r="U45" s="190"/>
    </row>
    <row r="46" spans="1:21" ht="27.75" hidden="1">
      <c r="A46" s="105"/>
      <c r="B46" s="86"/>
      <c r="C46" s="85"/>
      <c r="D46" s="86"/>
      <c r="E46" s="287"/>
      <c r="F46" s="287"/>
      <c r="G46" s="280">
        <f t="shared" si="2"/>
        <v>0</v>
      </c>
      <c r="H46" s="287"/>
      <c r="I46" s="280">
        <f t="shared" si="8"/>
        <v>0</v>
      </c>
      <c r="J46" s="288"/>
      <c r="K46" s="289"/>
      <c r="L46" s="289"/>
      <c r="M46" s="289"/>
      <c r="N46" s="289"/>
      <c r="O46" s="289"/>
      <c r="P46" s="289"/>
      <c r="Q46" s="289"/>
      <c r="R46" s="290"/>
      <c r="S46" s="209"/>
      <c r="T46" s="189"/>
      <c r="U46" s="190"/>
    </row>
    <row r="47" spans="1:21" ht="27.75" hidden="1">
      <c r="A47" s="105"/>
      <c r="B47" s="86"/>
      <c r="C47" s="85"/>
      <c r="D47" s="86"/>
      <c r="E47" s="287"/>
      <c r="F47" s="287"/>
      <c r="G47" s="280">
        <f t="shared" si="2"/>
        <v>0</v>
      </c>
      <c r="H47" s="287"/>
      <c r="I47" s="280">
        <f t="shared" si="8"/>
        <v>0</v>
      </c>
      <c r="J47" s="288"/>
      <c r="K47" s="289"/>
      <c r="L47" s="289"/>
      <c r="M47" s="289"/>
      <c r="N47" s="289"/>
      <c r="O47" s="289"/>
      <c r="P47" s="289"/>
      <c r="Q47" s="289"/>
      <c r="R47" s="290"/>
      <c r="S47" s="209"/>
      <c r="T47" s="189"/>
      <c r="U47" s="190"/>
    </row>
    <row r="48" spans="1:21" ht="27.75" hidden="1">
      <c r="A48" s="105"/>
      <c r="B48" s="86"/>
      <c r="C48" s="85"/>
      <c r="D48" s="86"/>
      <c r="E48" s="287"/>
      <c r="F48" s="287"/>
      <c r="G48" s="280">
        <f t="shared" si="2"/>
        <v>0</v>
      </c>
      <c r="H48" s="287"/>
      <c r="I48" s="280">
        <f t="shared" si="8"/>
        <v>0</v>
      </c>
      <c r="J48" s="288"/>
      <c r="K48" s="289"/>
      <c r="L48" s="289"/>
      <c r="M48" s="289"/>
      <c r="N48" s="289"/>
      <c r="O48" s="289"/>
      <c r="P48" s="289"/>
      <c r="Q48" s="289"/>
      <c r="R48" s="290"/>
      <c r="S48" s="209"/>
      <c r="T48" s="189"/>
      <c r="U48" s="190"/>
    </row>
    <row r="49" spans="1:21" ht="28.5" hidden="1" thickBot="1">
      <c r="A49" s="105"/>
      <c r="B49" s="125"/>
      <c r="C49" s="124"/>
      <c r="D49" s="125"/>
      <c r="E49" s="294"/>
      <c r="F49" s="294"/>
      <c r="G49" s="295">
        <f t="shared" si="2"/>
        <v>0</v>
      </c>
      <c r="H49" s="294"/>
      <c r="I49" s="280">
        <f t="shared" si="8"/>
        <v>0</v>
      </c>
      <c r="J49" s="288"/>
      <c r="K49" s="289"/>
      <c r="L49" s="289"/>
      <c r="M49" s="289"/>
      <c r="N49" s="289"/>
      <c r="O49" s="289"/>
      <c r="P49" s="289"/>
      <c r="Q49" s="289"/>
      <c r="R49" s="290"/>
      <c r="S49" s="210"/>
      <c r="T49" s="191"/>
      <c r="U49" s="192"/>
    </row>
    <row r="50" spans="1:21" ht="27.75" hidden="1">
      <c r="A50" s="105"/>
      <c r="B50" s="109"/>
      <c r="C50" s="126"/>
      <c r="D50" s="109"/>
      <c r="E50" s="309"/>
      <c r="F50" s="309"/>
      <c r="G50" s="339">
        <f t="shared" si="2"/>
        <v>0</v>
      </c>
      <c r="H50" s="309"/>
      <c r="I50" s="280">
        <f t="shared" si="8"/>
        <v>0</v>
      </c>
      <c r="J50" s="288"/>
      <c r="K50" s="289"/>
      <c r="L50" s="289"/>
      <c r="M50" s="289"/>
      <c r="N50" s="289"/>
      <c r="O50" s="289"/>
      <c r="P50" s="289"/>
      <c r="Q50" s="289"/>
      <c r="R50" s="290"/>
      <c r="S50" s="208"/>
      <c r="T50" s="187"/>
      <c r="U50" s="188"/>
    </row>
    <row r="51" spans="1:21" ht="27.75" hidden="1">
      <c r="A51" s="105"/>
      <c r="B51" s="86"/>
      <c r="C51" s="85"/>
      <c r="D51" s="86"/>
      <c r="E51" s="287"/>
      <c r="F51" s="287"/>
      <c r="G51" s="280">
        <f t="shared" si="2"/>
        <v>0</v>
      </c>
      <c r="H51" s="287"/>
      <c r="I51" s="280">
        <f t="shared" si="8"/>
        <v>0</v>
      </c>
      <c r="J51" s="288"/>
      <c r="K51" s="289"/>
      <c r="L51" s="289"/>
      <c r="M51" s="289"/>
      <c r="N51" s="289"/>
      <c r="O51" s="289"/>
      <c r="P51" s="289"/>
      <c r="Q51" s="289"/>
      <c r="R51" s="290"/>
      <c r="S51" s="209"/>
      <c r="T51" s="189"/>
      <c r="U51" s="190"/>
    </row>
    <row r="52" spans="1:21" ht="27.75" hidden="1">
      <c r="A52" s="105"/>
      <c r="B52" s="86"/>
      <c r="C52" s="85"/>
      <c r="D52" s="86"/>
      <c r="E52" s="287"/>
      <c r="F52" s="287"/>
      <c r="G52" s="280">
        <f t="shared" si="2"/>
        <v>0</v>
      </c>
      <c r="H52" s="287"/>
      <c r="I52" s="280">
        <f t="shared" si="8"/>
        <v>0</v>
      </c>
      <c r="J52" s="288"/>
      <c r="K52" s="289"/>
      <c r="L52" s="289"/>
      <c r="M52" s="289"/>
      <c r="N52" s="289"/>
      <c r="O52" s="289"/>
      <c r="P52" s="289"/>
      <c r="Q52" s="289"/>
      <c r="R52" s="290"/>
      <c r="S52" s="209"/>
      <c r="T52" s="189"/>
      <c r="U52" s="190"/>
    </row>
    <row r="53" spans="1:21" ht="27.75" hidden="1">
      <c r="A53" s="105"/>
      <c r="B53" s="86"/>
      <c r="C53" s="85"/>
      <c r="D53" s="86"/>
      <c r="E53" s="287"/>
      <c r="F53" s="287"/>
      <c r="G53" s="280">
        <f t="shared" si="2"/>
        <v>0</v>
      </c>
      <c r="H53" s="287"/>
      <c r="I53" s="280">
        <f t="shared" si="8"/>
        <v>0</v>
      </c>
      <c r="J53" s="288"/>
      <c r="K53" s="289"/>
      <c r="L53" s="289"/>
      <c r="M53" s="289"/>
      <c r="N53" s="289"/>
      <c r="O53" s="289"/>
      <c r="P53" s="289"/>
      <c r="Q53" s="289"/>
      <c r="R53" s="290"/>
      <c r="S53" s="209"/>
      <c r="T53" s="189"/>
      <c r="U53" s="190"/>
    </row>
    <row r="54" spans="1:21" ht="27.75" hidden="1">
      <c r="A54" s="105"/>
      <c r="B54" s="86"/>
      <c r="C54" s="85"/>
      <c r="D54" s="86"/>
      <c r="E54" s="287"/>
      <c r="F54" s="287"/>
      <c r="G54" s="280">
        <f t="shared" si="2"/>
        <v>0</v>
      </c>
      <c r="H54" s="287"/>
      <c r="I54" s="280">
        <f t="shared" si="8"/>
        <v>0</v>
      </c>
      <c r="J54" s="288"/>
      <c r="K54" s="289"/>
      <c r="L54" s="289"/>
      <c r="M54" s="289"/>
      <c r="N54" s="289"/>
      <c r="O54" s="289"/>
      <c r="P54" s="289"/>
      <c r="Q54" s="289"/>
      <c r="R54" s="290"/>
      <c r="S54" s="209"/>
      <c r="T54" s="189"/>
      <c r="U54" s="190"/>
    </row>
    <row r="55" spans="1:21" ht="27.75" hidden="1">
      <c r="A55" s="105"/>
      <c r="B55" s="77"/>
      <c r="C55" s="85"/>
      <c r="D55" s="77"/>
      <c r="E55" s="287"/>
      <c r="F55" s="287"/>
      <c r="G55" s="280">
        <f t="shared" si="2"/>
        <v>0</v>
      </c>
      <c r="H55" s="287"/>
      <c r="I55" s="280">
        <f t="shared" si="8"/>
        <v>0</v>
      </c>
      <c r="J55" s="288"/>
      <c r="K55" s="289"/>
      <c r="L55" s="289"/>
      <c r="M55" s="289"/>
      <c r="N55" s="289"/>
      <c r="O55" s="289"/>
      <c r="P55" s="289"/>
      <c r="Q55" s="289"/>
      <c r="R55" s="290"/>
      <c r="S55" s="211"/>
      <c r="T55" s="193"/>
      <c r="U55" s="182"/>
    </row>
    <row r="56" spans="1:21" ht="27.75" hidden="1">
      <c r="A56" s="105"/>
      <c r="B56" s="86"/>
      <c r="C56" s="85"/>
      <c r="D56" s="86"/>
      <c r="E56" s="287"/>
      <c r="F56" s="287"/>
      <c r="G56" s="280">
        <f t="shared" si="2"/>
        <v>0</v>
      </c>
      <c r="H56" s="287"/>
      <c r="I56" s="280">
        <f t="shared" si="8"/>
        <v>0</v>
      </c>
      <c r="J56" s="288"/>
      <c r="K56" s="289"/>
      <c r="L56" s="289"/>
      <c r="M56" s="289"/>
      <c r="N56" s="289"/>
      <c r="O56" s="289"/>
      <c r="P56" s="289"/>
      <c r="Q56" s="289"/>
      <c r="R56" s="290"/>
      <c r="S56" s="209"/>
      <c r="T56" s="189"/>
      <c r="U56" s="190"/>
    </row>
    <row r="57" spans="1:21" ht="27.75" hidden="1">
      <c r="A57" s="105"/>
      <c r="B57" s="86"/>
      <c r="C57" s="85"/>
      <c r="D57" s="86"/>
      <c r="E57" s="287"/>
      <c r="F57" s="287"/>
      <c r="G57" s="280">
        <f t="shared" si="2"/>
        <v>0</v>
      </c>
      <c r="H57" s="287"/>
      <c r="I57" s="280">
        <f t="shared" si="8"/>
        <v>0</v>
      </c>
      <c r="J57" s="288"/>
      <c r="K57" s="289"/>
      <c r="L57" s="289"/>
      <c r="M57" s="289"/>
      <c r="N57" s="289"/>
      <c r="O57" s="289"/>
      <c r="P57" s="289"/>
      <c r="Q57" s="289"/>
      <c r="R57" s="290"/>
      <c r="S57" s="209"/>
      <c r="T57" s="189"/>
      <c r="U57" s="190"/>
    </row>
    <row r="58" spans="1:21" ht="27.75" hidden="1">
      <c r="A58" s="105"/>
      <c r="B58" s="77"/>
      <c r="C58" s="85"/>
      <c r="D58" s="77"/>
      <c r="E58" s="287"/>
      <c r="F58" s="287"/>
      <c r="G58" s="280">
        <f t="shared" si="2"/>
        <v>0</v>
      </c>
      <c r="H58" s="287"/>
      <c r="I58" s="280">
        <f>SUM(J58:R58)</f>
        <v>0</v>
      </c>
      <c r="J58" s="288"/>
      <c r="K58" s="289"/>
      <c r="L58" s="289"/>
      <c r="M58" s="289"/>
      <c r="N58" s="289"/>
      <c r="O58" s="289"/>
      <c r="P58" s="289"/>
      <c r="Q58" s="289"/>
      <c r="R58" s="290"/>
      <c r="S58" s="211"/>
      <c r="T58" s="193"/>
      <c r="U58" s="182"/>
    </row>
    <row r="59" spans="1:21" ht="27.75">
      <c r="A59" s="105"/>
      <c r="B59" s="86">
        <v>4</v>
      </c>
      <c r="C59" s="85" t="s">
        <v>46</v>
      </c>
      <c r="D59" s="86">
        <v>614700</v>
      </c>
      <c r="E59" s="280">
        <f aca="true" t="shared" si="9" ref="E59:U59">SUM(E60:E61)</f>
        <v>0</v>
      </c>
      <c r="F59" s="280">
        <f t="shared" si="9"/>
        <v>0</v>
      </c>
      <c r="G59" s="280">
        <f t="shared" si="9"/>
        <v>0</v>
      </c>
      <c r="H59" s="280">
        <f t="shared" si="9"/>
        <v>0</v>
      </c>
      <c r="I59" s="280">
        <f t="shared" si="9"/>
        <v>0</v>
      </c>
      <c r="J59" s="293">
        <f t="shared" si="9"/>
        <v>0</v>
      </c>
      <c r="K59" s="293">
        <f t="shared" si="9"/>
        <v>0</v>
      </c>
      <c r="L59" s="293">
        <f t="shared" si="9"/>
        <v>0</v>
      </c>
      <c r="M59" s="293">
        <f t="shared" si="9"/>
        <v>0</v>
      </c>
      <c r="N59" s="293">
        <f t="shared" si="9"/>
        <v>0</v>
      </c>
      <c r="O59" s="293">
        <f t="shared" si="9"/>
        <v>0</v>
      </c>
      <c r="P59" s="293">
        <f t="shared" si="9"/>
        <v>0</v>
      </c>
      <c r="Q59" s="293">
        <f t="shared" si="9"/>
        <v>0</v>
      </c>
      <c r="R59" s="293">
        <f t="shared" si="9"/>
        <v>0</v>
      </c>
      <c r="S59" s="212">
        <f t="shared" si="9"/>
        <v>0</v>
      </c>
      <c r="T59" s="118">
        <f t="shared" si="9"/>
        <v>0</v>
      </c>
      <c r="U59" s="119">
        <f t="shared" si="9"/>
        <v>0</v>
      </c>
    </row>
    <row r="60" spans="1:21" ht="27.75">
      <c r="A60" s="105"/>
      <c r="B60" s="86"/>
      <c r="C60" s="85"/>
      <c r="D60" s="86"/>
      <c r="E60" s="287"/>
      <c r="F60" s="287"/>
      <c r="G60" s="280">
        <f t="shared" si="2"/>
        <v>0</v>
      </c>
      <c r="H60" s="287"/>
      <c r="I60" s="280">
        <f>SUM(J60:R60)</f>
        <v>0</v>
      </c>
      <c r="J60" s="288"/>
      <c r="K60" s="289"/>
      <c r="L60" s="289"/>
      <c r="M60" s="289"/>
      <c r="N60" s="289"/>
      <c r="O60" s="289"/>
      <c r="P60" s="289"/>
      <c r="Q60" s="289"/>
      <c r="R60" s="290"/>
      <c r="S60" s="209"/>
      <c r="T60" s="189"/>
      <c r="U60" s="190"/>
    </row>
    <row r="61" spans="1:21" ht="27.75" hidden="1">
      <c r="A61" s="105"/>
      <c r="B61" s="86"/>
      <c r="C61" s="85"/>
      <c r="D61" s="86"/>
      <c r="E61" s="287"/>
      <c r="F61" s="287"/>
      <c r="G61" s="280">
        <f t="shared" si="2"/>
        <v>0</v>
      </c>
      <c r="H61" s="287"/>
      <c r="I61" s="280">
        <f>SUM(J61:R61)</f>
        <v>0</v>
      </c>
      <c r="J61" s="288"/>
      <c r="K61" s="289"/>
      <c r="L61" s="289"/>
      <c r="M61" s="289"/>
      <c r="N61" s="289"/>
      <c r="O61" s="289"/>
      <c r="P61" s="289"/>
      <c r="Q61" s="289"/>
      <c r="R61" s="290"/>
      <c r="S61" s="209"/>
      <c r="T61" s="189"/>
      <c r="U61" s="190"/>
    </row>
    <row r="62" spans="1:22" ht="27.75">
      <c r="A62" s="105"/>
      <c r="B62" s="86">
        <v>5</v>
      </c>
      <c r="C62" s="85" t="s">
        <v>47</v>
      </c>
      <c r="D62" s="86">
        <v>614800</v>
      </c>
      <c r="E62" s="280">
        <f aca="true" t="shared" si="10" ref="E62:U62">E63</f>
        <v>0</v>
      </c>
      <c r="F62" s="280">
        <f t="shared" si="10"/>
        <v>0</v>
      </c>
      <c r="G62" s="280">
        <f t="shared" si="10"/>
        <v>0</v>
      </c>
      <c r="H62" s="280">
        <f t="shared" si="10"/>
        <v>0</v>
      </c>
      <c r="I62" s="280">
        <f t="shared" si="10"/>
        <v>0</v>
      </c>
      <c r="J62" s="293">
        <f t="shared" si="10"/>
        <v>0</v>
      </c>
      <c r="K62" s="293">
        <f t="shared" si="10"/>
        <v>0</v>
      </c>
      <c r="L62" s="293">
        <f t="shared" si="10"/>
        <v>0</v>
      </c>
      <c r="M62" s="293">
        <f t="shared" si="10"/>
        <v>0</v>
      </c>
      <c r="N62" s="293">
        <f t="shared" si="10"/>
        <v>0</v>
      </c>
      <c r="O62" s="293">
        <f t="shared" si="10"/>
        <v>0</v>
      </c>
      <c r="P62" s="293">
        <f t="shared" si="10"/>
        <v>0</v>
      </c>
      <c r="Q62" s="293">
        <f t="shared" si="10"/>
        <v>0</v>
      </c>
      <c r="R62" s="293">
        <f t="shared" si="10"/>
        <v>0</v>
      </c>
      <c r="S62" s="194">
        <f t="shared" si="10"/>
        <v>0</v>
      </c>
      <c r="T62" s="87">
        <f t="shared" si="10"/>
        <v>0</v>
      </c>
      <c r="U62" s="87">
        <f t="shared" si="10"/>
        <v>0</v>
      </c>
      <c r="V62" s="74"/>
    </row>
    <row r="63" spans="1:21" ht="27.75">
      <c r="A63" s="105"/>
      <c r="B63" s="86"/>
      <c r="C63" s="85"/>
      <c r="D63" s="86"/>
      <c r="E63" s="287"/>
      <c r="F63" s="287"/>
      <c r="G63" s="280">
        <f t="shared" si="2"/>
        <v>0</v>
      </c>
      <c r="H63" s="287"/>
      <c r="I63" s="280">
        <f>SUM(J63:R63)</f>
        <v>0</v>
      </c>
      <c r="J63" s="288"/>
      <c r="K63" s="289"/>
      <c r="L63" s="289"/>
      <c r="M63" s="289"/>
      <c r="N63" s="289"/>
      <c r="O63" s="289"/>
      <c r="P63" s="289"/>
      <c r="Q63" s="289"/>
      <c r="R63" s="290"/>
      <c r="S63" s="209"/>
      <c r="T63" s="189"/>
      <c r="U63" s="190"/>
    </row>
    <row r="64" spans="1:21" ht="27.75">
      <c r="A64" s="105"/>
      <c r="B64" s="86">
        <v>6</v>
      </c>
      <c r="C64" s="85" t="s">
        <v>48</v>
      </c>
      <c r="D64" s="86">
        <v>614900</v>
      </c>
      <c r="E64" s="280">
        <f aca="true" t="shared" si="11" ref="E64:U64">E65</f>
        <v>0</v>
      </c>
      <c r="F64" s="280">
        <f t="shared" si="11"/>
        <v>0</v>
      </c>
      <c r="G64" s="280">
        <f t="shared" si="11"/>
        <v>0</v>
      </c>
      <c r="H64" s="280">
        <f t="shared" si="11"/>
        <v>0</v>
      </c>
      <c r="I64" s="280">
        <f t="shared" si="11"/>
        <v>0</v>
      </c>
      <c r="J64" s="293">
        <f t="shared" si="11"/>
        <v>0</v>
      </c>
      <c r="K64" s="293">
        <f t="shared" si="11"/>
        <v>0</v>
      </c>
      <c r="L64" s="293">
        <f t="shared" si="11"/>
        <v>0</v>
      </c>
      <c r="M64" s="293">
        <f t="shared" si="11"/>
        <v>0</v>
      </c>
      <c r="N64" s="293">
        <f t="shared" si="11"/>
        <v>0</v>
      </c>
      <c r="O64" s="293">
        <f t="shared" si="11"/>
        <v>0</v>
      </c>
      <c r="P64" s="293">
        <f t="shared" si="11"/>
        <v>0</v>
      </c>
      <c r="Q64" s="293">
        <f t="shared" si="11"/>
        <v>0</v>
      </c>
      <c r="R64" s="293">
        <f t="shared" si="11"/>
        <v>0</v>
      </c>
      <c r="S64" s="206">
        <f t="shared" si="11"/>
        <v>0</v>
      </c>
      <c r="T64" s="181">
        <f t="shared" si="11"/>
        <v>0</v>
      </c>
      <c r="U64" s="182">
        <f t="shared" si="11"/>
        <v>0</v>
      </c>
    </row>
    <row r="65" spans="1:21" ht="27.75">
      <c r="A65" s="105"/>
      <c r="B65" s="77"/>
      <c r="C65" s="78"/>
      <c r="D65" s="77"/>
      <c r="E65" s="287"/>
      <c r="F65" s="287"/>
      <c r="G65" s="280">
        <f t="shared" si="2"/>
        <v>0</v>
      </c>
      <c r="H65" s="287"/>
      <c r="I65" s="280">
        <f>SUM(J65:R65)</f>
        <v>0</v>
      </c>
      <c r="J65" s="288"/>
      <c r="K65" s="289"/>
      <c r="L65" s="289"/>
      <c r="M65" s="289"/>
      <c r="N65" s="289"/>
      <c r="O65" s="289"/>
      <c r="P65" s="289"/>
      <c r="Q65" s="289"/>
      <c r="R65" s="290"/>
      <c r="S65" s="206"/>
      <c r="T65" s="181"/>
      <c r="U65" s="182"/>
    </row>
    <row r="66" spans="1:21" ht="46.5" thickBot="1">
      <c r="A66" s="105"/>
      <c r="B66" s="183" t="s">
        <v>13</v>
      </c>
      <c r="C66" s="184" t="s">
        <v>60</v>
      </c>
      <c r="D66" s="185">
        <v>615000</v>
      </c>
      <c r="E66" s="283">
        <f aca="true" t="shared" si="12" ref="E66:U66">E67+E70</f>
        <v>0</v>
      </c>
      <c r="F66" s="283">
        <f t="shared" si="12"/>
        <v>0</v>
      </c>
      <c r="G66" s="283">
        <f t="shared" si="12"/>
        <v>0</v>
      </c>
      <c r="H66" s="283">
        <f t="shared" si="12"/>
        <v>0</v>
      </c>
      <c r="I66" s="283">
        <f t="shared" si="12"/>
        <v>0</v>
      </c>
      <c r="J66" s="284">
        <f t="shared" si="12"/>
        <v>0</v>
      </c>
      <c r="K66" s="284">
        <f t="shared" si="12"/>
        <v>0</v>
      </c>
      <c r="L66" s="284">
        <f t="shared" si="12"/>
        <v>0</v>
      </c>
      <c r="M66" s="284">
        <f t="shared" si="12"/>
        <v>0</v>
      </c>
      <c r="N66" s="284">
        <f t="shared" si="12"/>
        <v>0</v>
      </c>
      <c r="O66" s="284">
        <f t="shared" si="12"/>
        <v>0</v>
      </c>
      <c r="P66" s="284">
        <f t="shared" si="12"/>
        <v>0</v>
      </c>
      <c r="Q66" s="284">
        <f t="shared" si="12"/>
        <v>0</v>
      </c>
      <c r="R66" s="284">
        <f t="shared" si="12"/>
        <v>0</v>
      </c>
      <c r="S66" s="207">
        <f t="shared" si="12"/>
        <v>0</v>
      </c>
      <c r="T66" s="171">
        <f t="shared" si="12"/>
        <v>0</v>
      </c>
      <c r="U66" s="172">
        <f t="shared" si="12"/>
        <v>0</v>
      </c>
    </row>
    <row r="67" spans="1:21" ht="27.75">
      <c r="A67" s="105"/>
      <c r="B67" s="186">
        <v>1</v>
      </c>
      <c r="C67" s="83" t="s">
        <v>49</v>
      </c>
      <c r="D67" s="109">
        <v>615100</v>
      </c>
      <c r="E67" s="291">
        <f>SUM(E68:E69)</f>
        <v>0</v>
      </c>
      <c r="F67" s="291">
        <f aca="true" t="shared" si="13" ref="F67:U67">SUM(F68:F69)</f>
        <v>0</v>
      </c>
      <c r="G67" s="291">
        <f t="shared" si="13"/>
        <v>0</v>
      </c>
      <c r="H67" s="291">
        <f t="shared" si="13"/>
        <v>0</v>
      </c>
      <c r="I67" s="291">
        <f t="shared" si="13"/>
        <v>0</v>
      </c>
      <c r="J67" s="299">
        <f t="shared" si="13"/>
        <v>0</v>
      </c>
      <c r="K67" s="299">
        <f t="shared" si="13"/>
        <v>0</v>
      </c>
      <c r="L67" s="299">
        <f t="shared" si="13"/>
        <v>0</v>
      </c>
      <c r="M67" s="299">
        <f t="shared" si="13"/>
        <v>0</v>
      </c>
      <c r="N67" s="299">
        <f t="shared" si="13"/>
        <v>0</v>
      </c>
      <c r="O67" s="299">
        <f t="shared" si="13"/>
        <v>0</v>
      </c>
      <c r="P67" s="299">
        <f t="shared" si="13"/>
        <v>0</v>
      </c>
      <c r="Q67" s="299">
        <f t="shared" si="13"/>
        <v>0</v>
      </c>
      <c r="R67" s="299">
        <f t="shared" si="13"/>
        <v>0</v>
      </c>
      <c r="S67" s="208">
        <f t="shared" si="13"/>
        <v>0</v>
      </c>
      <c r="T67" s="187">
        <f t="shared" si="13"/>
        <v>0</v>
      </c>
      <c r="U67" s="188">
        <f t="shared" si="13"/>
        <v>0</v>
      </c>
    </row>
    <row r="68" spans="1:21" ht="27.75">
      <c r="A68" s="105"/>
      <c r="B68" s="86"/>
      <c r="C68" s="85"/>
      <c r="D68" s="86"/>
      <c r="E68" s="287"/>
      <c r="F68" s="287"/>
      <c r="G68" s="280">
        <f t="shared" si="2"/>
        <v>0</v>
      </c>
      <c r="H68" s="287"/>
      <c r="I68" s="280">
        <f>SUM(J68:R68)</f>
        <v>0</v>
      </c>
      <c r="J68" s="288"/>
      <c r="K68" s="289"/>
      <c r="L68" s="289"/>
      <c r="M68" s="289"/>
      <c r="N68" s="289"/>
      <c r="O68" s="289"/>
      <c r="P68" s="289"/>
      <c r="Q68" s="289"/>
      <c r="R68" s="290"/>
      <c r="S68" s="209"/>
      <c r="T68" s="189"/>
      <c r="U68" s="190"/>
    </row>
    <row r="69" spans="1:21" ht="27.75" hidden="1">
      <c r="A69" s="105"/>
      <c r="B69" s="86"/>
      <c r="C69" s="85"/>
      <c r="D69" s="86"/>
      <c r="E69" s="287"/>
      <c r="F69" s="287"/>
      <c r="G69" s="280">
        <f t="shared" si="2"/>
        <v>0</v>
      </c>
      <c r="H69" s="287"/>
      <c r="I69" s="280">
        <f>SUM(J69:R69)</f>
        <v>0</v>
      </c>
      <c r="J69" s="288"/>
      <c r="K69" s="289"/>
      <c r="L69" s="289"/>
      <c r="M69" s="289"/>
      <c r="N69" s="289"/>
      <c r="O69" s="289"/>
      <c r="P69" s="289"/>
      <c r="Q69" s="289"/>
      <c r="R69" s="290"/>
      <c r="S69" s="209"/>
      <c r="T69" s="189"/>
      <c r="U69" s="190"/>
    </row>
    <row r="70" spans="1:21" ht="47.25">
      <c r="A70" s="105"/>
      <c r="B70" s="86">
        <v>2</v>
      </c>
      <c r="C70" s="88" t="s">
        <v>50</v>
      </c>
      <c r="D70" s="86">
        <v>615200</v>
      </c>
      <c r="E70" s="300">
        <f>E72+E71</f>
        <v>0</v>
      </c>
      <c r="F70" s="300">
        <f aca="true" t="shared" si="14" ref="F70:R70">F72+F71</f>
        <v>0</v>
      </c>
      <c r="G70" s="300">
        <f t="shared" si="14"/>
        <v>0</v>
      </c>
      <c r="H70" s="300">
        <f t="shared" si="14"/>
        <v>0</v>
      </c>
      <c r="I70" s="300">
        <f t="shared" si="14"/>
        <v>0</v>
      </c>
      <c r="J70" s="293">
        <f t="shared" si="14"/>
        <v>0</v>
      </c>
      <c r="K70" s="293">
        <f t="shared" si="14"/>
        <v>0</v>
      </c>
      <c r="L70" s="293">
        <f t="shared" si="14"/>
        <v>0</v>
      </c>
      <c r="M70" s="293">
        <f t="shared" si="14"/>
        <v>0</v>
      </c>
      <c r="N70" s="293">
        <f t="shared" si="14"/>
        <v>0</v>
      </c>
      <c r="O70" s="293">
        <f t="shared" si="14"/>
        <v>0</v>
      </c>
      <c r="P70" s="293">
        <f t="shared" si="14"/>
        <v>0</v>
      </c>
      <c r="Q70" s="293">
        <f t="shared" si="14"/>
        <v>0</v>
      </c>
      <c r="R70" s="293">
        <f t="shared" si="14"/>
        <v>0</v>
      </c>
      <c r="S70" s="209">
        <f>S72</f>
        <v>0</v>
      </c>
      <c r="T70" s="189">
        <f>T72</f>
        <v>0</v>
      </c>
      <c r="U70" s="190">
        <f>U72</f>
        <v>0</v>
      </c>
    </row>
    <row r="71" spans="1:21" ht="27.75">
      <c r="A71" s="105"/>
      <c r="B71" s="86"/>
      <c r="C71" s="88"/>
      <c r="D71" s="86"/>
      <c r="E71" s="287"/>
      <c r="F71" s="287"/>
      <c r="G71" s="280">
        <f t="shared" si="2"/>
        <v>0</v>
      </c>
      <c r="H71" s="287"/>
      <c r="I71" s="280">
        <f>SUM(J71:R71)</f>
        <v>0</v>
      </c>
      <c r="J71" s="288"/>
      <c r="K71" s="289"/>
      <c r="L71" s="289"/>
      <c r="M71" s="289"/>
      <c r="N71" s="289"/>
      <c r="O71" s="289"/>
      <c r="P71" s="289"/>
      <c r="Q71" s="289"/>
      <c r="R71" s="290"/>
      <c r="S71" s="209"/>
      <c r="T71" s="189"/>
      <c r="U71" s="190"/>
    </row>
    <row r="72" spans="1:21" ht="27.75" hidden="1">
      <c r="A72" s="105"/>
      <c r="B72" s="86"/>
      <c r="C72" s="88"/>
      <c r="D72" s="86"/>
      <c r="E72" s="287"/>
      <c r="F72" s="287"/>
      <c r="G72" s="280">
        <f t="shared" si="2"/>
        <v>0</v>
      </c>
      <c r="H72" s="287"/>
      <c r="I72" s="280">
        <f>SUM(J72:R72)</f>
        <v>0</v>
      </c>
      <c r="J72" s="288"/>
      <c r="K72" s="289"/>
      <c r="L72" s="289"/>
      <c r="M72" s="289"/>
      <c r="N72" s="289"/>
      <c r="O72" s="289"/>
      <c r="P72" s="289"/>
      <c r="Q72" s="289"/>
      <c r="R72" s="290"/>
      <c r="S72" s="209"/>
      <c r="T72" s="189"/>
      <c r="U72" s="190"/>
    </row>
    <row r="73" spans="1:21" ht="27.75" thickBot="1">
      <c r="A73" s="105"/>
      <c r="B73" s="183" t="s">
        <v>14</v>
      </c>
      <c r="C73" s="184" t="s">
        <v>28</v>
      </c>
      <c r="D73" s="185">
        <v>616000</v>
      </c>
      <c r="E73" s="283">
        <f aca="true" t="shared" si="15" ref="E73:U73">E74</f>
        <v>0</v>
      </c>
      <c r="F73" s="283">
        <f t="shared" si="15"/>
        <v>0</v>
      </c>
      <c r="G73" s="283">
        <f t="shared" si="15"/>
        <v>0</v>
      </c>
      <c r="H73" s="283">
        <f t="shared" si="15"/>
        <v>0</v>
      </c>
      <c r="I73" s="283">
        <f t="shared" si="15"/>
        <v>0</v>
      </c>
      <c r="J73" s="301">
        <f t="shared" si="15"/>
        <v>0</v>
      </c>
      <c r="K73" s="301">
        <f t="shared" si="15"/>
        <v>0</v>
      </c>
      <c r="L73" s="301">
        <f t="shared" si="15"/>
        <v>0</v>
      </c>
      <c r="M73" s="301">
        <f t="shared" si="15"/>
        <v>0</v>
      </c>
      <c r="N73" s="301">
        <f t="shared" si="15"/>
        <v>0</v>
      </c>
      <c r="O73" s="301">
        <f t="shared" si="15"/>
        <v>0</v>
      </c>
      <c r="P73" s="301">
        <f t="shared" si="15"/>
        <v>0</v>
      </c>
      <c r="Q73" s="301">
        <f t="shared" si="15"/>
        <v>0</v>
      </c>
      <c r="R73" s="301">
        <f t="shared" si="15"/>
        <v>0</v>
      </c>
      <c r="S73" s="207">
        <f t="shared" si="15"/>
        <v>0</v>
      </c>
      <c r="T73" s="171">
        <f t="shared" si="15"/>
        <v>0</v>
      </c>
      <c r="U73" s="172">
        <f t="shared" si="15"/>
        <v>0</v>
      </c>
    </row>
    <row r="74" spans="1:21" ht="27.75">
      <c r="A74" s="105"/>
      <c r="B74" s="195">
        <v>1</v>
      </c>
      <c r="C74" s="89" t="s">
        <v>51</v>
      </c>
      <c r="D74" s="110">
        <v>616200</v>
      </c>
      <c r="E74" s="287"/>
      <c r="F74" s="287"/>
      <c r="G74" s="280">
        <f t="shared" si="2"/>
        <v>0</v>
      </c>
      <c r="H74" s="287"/>
      <c r="I74" s="280">
        <f>SUM(J74:R74)</f>
        <v>0</v>
      </c>
      <c r="J74" s="303"/>
      <c r="K74" s="304"/>
      <c r="L74" s="304"/>
      <c r="M74" s="305"/>
      <c r="N74" s="305"/>
      <c r="O74" s="305"/>
      <c r="P74" s="305"/>
      <c r="Q74" s="305"/>
      <c r="R74" s="306"/>
      <c r="S74" s="213"/>
      <c r="T74" s="196"/>
      <c r="U74" s="197"/>
    </row>
    <row r="75" spans="1:21" ht="46.5" thickBot="1">
      <c r="A75" s="105"/>
      <c r="B75" s="183" t="s">
        <v>15</v>
      </c>
      <c r="C75" s="184" t="s">
        <v>77</v>
      </c>
      <c r="D75" s="198"/>
      <c r="E75" s="283">
        <f aca="true" t="shared" si="16" ref="E75:U75">SUM(E76:E81)</f>
        <v>0</v>
      </c>
      <c r="F75" s="283">
        <f t="shared" si="16"/>
        <v>0</v>
      </c>
      <c r="G75" s="283">
        <f t="shared" si="16"/>
        <v>0</v>
      </c>
      <c r="H75" s="285">
        <f t="shared" si="16"/>
        <v>0</v>
      </c>
      <c r="I75" s="283">
        <f t="shared" si="16"/>
        <v>0</v>
      </c>
      <c r="J75" s="284">
        <f t="shared" si="16"/>
        <v>0</v>
      </c>
      <c r="K75" s="284">
        <f t="shared" si="16"/>
        <v>0</v>
      </c>
      <c r="L75" s="284">
        <f t="shared" si="16"/>
        <v>0</v>
      </c>
      <c r="M75" s="284">
        <f t="shared" si="16"/>
        <v>0</v>
      </c>
      <c r="N75" s="284">
        <f t="shared" si="16"/>
        <v>0</v>
      </c>
      <c r="O75" s="284">
        <f t="shared" si="16"/>
        <v>0</v>
      </c>
      <c r="P75" s="284">
        <f t="shared" si="16"/>
        <v>0</v>
      </c>
      <c r="Q75" s="284">
        <f t="shared" si="16"/>
        <v>0</v>
      </c>
      <c r="R75" s="284">
        <f t="shared" si="16"/>
        <v>0</v>
      </c>
      <c r="S75" s="207">
        <f t="shared" si="16"/>
        <v>0</v>
      </c>
      <c r="T75" s="171">
        <f t="shared" si="16"/>
        <v>0</v>
      </c>
      <c r="U75" s="172">
        <f t="shared" si="16"/>
        <v>0</v>
      </c>
    </row>
    <row r="76" spans="1:21" ht="47.25">
      <c r="A76" s="105"/>
      <c r="B76" s="199">
        <v>1</v>
      </c>
      <c r="C76" s="92" t="s">
        <v>52</v>
      </c>
      <c r="D76" s="111">
        <v>821100</v>
      </c>
      <c r="E76" s="308"/>
      <c r="F76" s="308"/>
      <c r="G76" s="280">
        <f t="shared" si="2"/>
        <v>0</v>
      </c>
      <c r="H76" s="340"/>
      <c r="I76" s="341">
        <f aca="true" t="shared" si="17" ref="I76:I81">SUM(J76:R76)</f>
        <v>0</v>
      </c>
      <c r="J76" s="310"/>
      <c r="K76" s="310"/>
      <c r="L76" s="310"/>
      <c r="M76" s="310"/>
      <c r="N76" s="310"/>
      <c r="O76" s="310"/>
      <c r="P76" s="310"/>
      <c r="Q76" s="310"/>
      <c r="R76" s="310"/>
      <c r="S76" s="214"/>
      <c r="T76" s="200"/>
      <c r="U76" s="201"/>
    </row>
    <row r="77" spans="1:21" ht="27.75">
      <c r="A77" s="105"/>
      <c r="B77" s="77">
        <v>2</v>
      </c>
      <c r="C77" s="78" t="s">
        <v>23</v>
      </c>
      <c r="D77" s="77">
        <v>821200</v>
      </c>
      <c r="E77" s="308"/>
      <c r="F77" s="308"/>
      <c r="G77" s="280">
        <f t="shared" si="2"/>
        <v>0</v>
      </c>
      <c r="H77" s="289"/>
      <c r="I77" s="341">
        <f t="shared" si="17"/>
        <v>0</v>
      </c>
      <c r="J77" s="310"/>
      <c r="K77" s="310"/>
      <c r="L77" s="310"/>
      <c r="M77" s="310"/>
      <c r="N77" s="310"/>
      <c r="O77" s="310"/>
      <c r="P77" s="310"/>
      <c r="Q77" s="310"/>
      <c r="R77" s="310"/>
      <c r="S77" s="206"/>
      <c r="T77" s="181"/>
      <c r="U77" s="182"/>
    </row>
    <row r="78" spans="1:21" ht="27.75">
      <c r="A78" s="105"/>
      <c r="B78" s="77">
        <v>3</v>
      </c>
      <c r="C78" s="78" t="s">
        <v>24</v>
      </c>
      <c r="D78" s="77">
        <v>821300</v>
      </c>
      <c r="E78" s="308"/>
      <c r="F78" s="308"/>
      <c r="G78" s="280">
        <f t="shared" si="2"/>
        <v>0</v>
      </c>
      <c r="H78" s="289"/>
      <c r="I78" s="341">
        <f t="shared" si="17"/>
        <v>0</v>
      </c>
      <c r="J78" s="310"/>
      <c r="K78" s="310"/>
      <c r="L78" s="310"/>
      <c r="M78" s="310"/>
      <c r="N78" s="310"/>
      <c r="O78" s="310"/>
      <c r="P78" s="310"/>
      <c r="Q78" s="310"/>
      <c r="R78" s="310"/>
      <c r="S78" s="206"/>
      <c r="T78" s="181"/>
      <c r="U78" s="182"/>
    </row>
    <row r="79" spans="1:21" ht="27.75">
      <c r="A79" s="105"/>
      <c r="B79" s="77">
        <v>4</v>
      </c>
      <c r="C79" s="88" t="s">
        <v>25</v>
      </c>
      <c r="D79" s="77">
        <v>821400</v>
      </c>
      <c r="E79" s="308"/>
      <c r="F79" s="308"/>
      <c r="G79" s="280">
        <f t="shared" si="2"/>
        <v>0</v>
      </c>
      <c r="H79" s="289"/>
      <c r="I79" s="341">
        <f t="shared" si="17"/>
        <v>0</v>
      </c>
      <c r="J79" s="310"/>
      <c r="K79" s="310"/>
      <c r="L79" s="310"/>
      <c r="M79" s="310"/>
      <c r="N79" s="310"/>
      <c r="O79" s="310"/>
      <c r="P79" s="310"/>
      <c r="Q79" s="310"/>
      <c r="R79" s="310"/>
      <c r="S79" s="206"/>
      <c r="T79" s="181"/>
      <c r="U79" s="182"/>
    </row>
    <row r="80" spans="1:21" ht="27.75">
      <c r="A80" s="105"/>
      <c r="B80" s="77">
        <v>5</v>
      </c>
      <c r="C80" s="88" t="s">
        <v>26</v>
      </c>
      <c r="D80" s="77">
        <v>821500</v>
      </c>
      <c r="E80" s="308"/>
      <c r="F80" s="308"/>
      <c r="G80" s="280">
        <f t="shared" si="2"/>
        <v>0</v>
      </c>
      <c r="H80" s="289"/>
      <c r="I80" s="341">
        <f t="shared" si="17"/>
        <v>0</v>
      </c>
      <c r="J80" s="310"/>
      <c r="K80" s="310"/>
      <c r="L80" s="310"/>
      <c r="M80" s="310"/>
      <c r="N80" s="310"/>
      <c r="O80" s="310"/>
      <c r="P80" s="310"/>
      <c r="Q80" s="310"/>
      <c r="R80" s="310"/>
      <c r="S80" s="206"/>
      <c r="T80" s="181"/>
      <c r="U80" s="182"/>
    </row>
    <row r="81" spans="1:22" ht="27.75">
      <c r="A81" s="105"/>
      <c r="B81" s="77">
        <v>6</v>
      </c>
      <c r="C81" s="88" t="s">
        <v>27</v>
      </c>
      <c r="D81" s="77">
        <v>821600</v>
      </c>
      <c r="E81" s="308"/>
      <c r="F81" s="308"/>
      <c r="G81" s="280">
        <f t="shared" si="2"/>
        <v>0</v>
      </c>
      <c r="H81" s="289"/>
      <c r="I81" s="341">
        <f t="shared" si="17"/>
        <v>0</v>
      </c>
      <c r="J81" s="310"/>
      <c r="K81" s="310"/>
      <c r="L81" s="310"/>
      <c r="M81" s="310"/>
      <c r="N81" s="310"/>
      <c r="O81" s="310"/>
      <c r="P81" s="310"/>
      <c r="Q81" s="310"/>
      <c r="R81" s="310"/>
      <c r="S81" s="206"/>
      <c r="T81" s="181"/>
      <c r="U81" s="182"/>
      <c r="V81" s="6"/>
    </row>
    <row r="82" spans="1:22" ht="46.5" thickBot="1">
      <c r="A82" s="106"/>
      <c r="B82" s="183"/>
      <c r="C82" s="184" t="s">
        <v>90</v>
      </c>
      <c r="D82" s="198"/>
      <c r="E82" s="283">
        <f aca="true" t="shared" si="18" ref="E82:U82">E14+E26+E66+E73+E75</f>
        <v>0</v>
      </c>
      <c r="F82" s="283">
        <f t="shared" si="18"/>
        <v>0</v>
      </c>
      <c r="G82" s="283">
        <f t="shared" si="18"/>
        <v>0</v>
      </c>
      <c r="H82" s="342">
        <f t="shared" si="18"/>
        <v>0</v>
      </c>
      <c r="I82" s="283">
        <f t="shared" si="18"/>
        <v>0</v>
      </c>
      <c r="J82" s="313">
        <f t="shared" si="18"/>
        <v>0</v>
      </c>
      <c r="K82" s="313">
        <f t="shared" si="18"/>
        <v>0</v>
      </c>
      <c r="L82" s="313">
        <f t="shared" si="18"/>
        <v>0</v>
      </c>
      <c r="M82" s="313">
        <f t="shared" si="18"/>
        <v>0</v>
      </c>
      <c r="N82" s="313">
        <f t="shared" si="18"/>
        <v>0</v>
      </c>
      <c r="O82" s="313">
        <f t="shared" si="18"/>
        <v>0</v>
      </c>
      <c r="P82" s="313">
        <f t="shared" si="18"/>
        <v>0</v>
      </c>
      <c r="Q82" s="313">
        <f t="shared" si="18"/>
        <v>0</v>
      </c>
      <c r="R82" s="313">
        <f t="shared" si="18"/>
        <v>0</v>
      </c>
      <c r="S82" s="207">
        <f t="shared" si="18"/>
        <v>0</v>
      </c>
      <c r="T82" s="171">
        <f t="shared" si="18"/>
        <v>0</v>
      </c>
      <c r="U82" s="172">
        <f t="shared" si="18"/>
        <v>0</v>
      </c>
      <c r="V82" s="6"/>
    </row>
    <row r="83" spans="1:22" ht="23.25">
      <c r="A83" s="70"/>
      <c r="B83" s="93"/>
      <c r="C83" s="94"/>
      <c r="D83" s="95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64"/>
      <c r="S83" s="64"/>
      <c r="T83" s="64"/>
      <c r="U83" s="64"/>
      <c r="V83" s="6"/>
    </row>
    <row r="84" spans="1:22" ht="23.25">
      <c r="A84" s="70"/>
      <c r="B84" s="93"/>
      <c r="C84" s="94"/>
      <c r="D84" s="95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64"/>
      <c r="S84" s="64"/>
      <c r="T84" s="64"/>
      <c r="U84" s="64"/>
      <c r="V84" s="6"/>
    </row>
    <row r="85" spans="1:22" ht="15.75" customHeight="1">
      <c r="A85" s="70"/>
      <c r="B85" s="97"/>
      <c r="C85" s="619"/>
      <c r="D85" s="619"/>
      <c r="E85" s="619"/>
      <c r="F85" s="619"/>
      <c r="G85" s="619"/>
      <c r="H85" s="619"/>
      <c r="I85" s="619"/>
      <c r="J85" s="619"/>
      <c r="K85" s="619"/>
      <c r="L85" s="619"/>
      <c r="M85" s="619"/>
      <c r="N85" s="619"/>
      <c r="O85" s="619"/>
      <c r="P85" s="619"/>
      <c r="Q85" s="619"/>
      <c r="R85" s="65"/>
      <c r="S85" s="65"/>
      <c r="T85" s="65"/>
      <c r="U85" s="65"/>
      <c r="V85" s="6"/>
    </row>
    <row r="86" spans="1:22" ht="15.75" customHeight="1">
      <c r="A86" s="70"/>
      <c r="B86" s="97"/>
      <c r="C86" s="98"/>
      <c r="D86" s="98"/>
      <c r="E86" s="98"/>
      <c r="F86" s="98"/>
      <c r="G86" s="98"/>
      <c r="H86" s="98"/>
      <c r="I86" s="98"/>
      <c r="K86" s="98"/>
      <c r="L86" s="98"/>
      <c r="M86" s="98"/>
      <c r="N86" s="98"/>
      <c r="O86" s="98"/>
      <c r="P86" s="203"/>
      <c r="Q86" s="203"/>
      <c r="R86" s="66"/>
      <c r="S86" s="66"/>
      <c r="T86" s="66"/>
      <c r="U86" s="66"/>
      <c r="V86" s="6"/>
    </row>
    <row r="87" spans="1:22" ht="27" customHeight="1">
      <c r="A87" s="70"/>
      <c r="B87" s="97"/>
      <c r="C87" s="98"/>
      <c r="D87" s="98"/>
      <c r="E87" s="98"/>
      <c r="F87" s="98"/>
      <c r="G87" s="98"/>
      <c r="H87" s="98"/>
      <c r="I87" s="98"/>
      <c r="K87" s="98"/>
      <c r="L87" s="98"/>
      <c r="M87" s="98"/>
      <c r="N87" s="98"/>
      <c r="O87" s="98"/>
      <c r="P87" s="98"/>
      <c r="Q87" s="98" t="s">
        <v>55</v>
      </c>
      <c r="R87" s="65"/>
      <c r="S87" s="65"/>
      <c r="T87" s="65"/>
      <c r="U87" s="65"/>
      <c r="V87" s="6"/>
    </row>
    <row r="88" spans="2:22" ht="15" customHeight="1">
      <c r="B88" s="56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56"/>
      <c r="Q88" s="68"/>
      <c r="R88" s="68"/>
      <c r="S88" s="56"/>
      <c r="T88" s="69" t="s">
        <v>55</v>
      </c>
      <c r="U88" s="51"/>
      <c r="V88" s="6"/>
    </row>
    <row r="89" spans="2:21" ht="1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2:21" ht="18.7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5"/>
      <c r="R90" s="3"/>
      <c r="S90" s="6"/>
      <c r="T90" s="5"/>
      <c r="U90" s="10"/>
    </row>
    <row r="91" spans="2:21" ht="1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2:21" ht="1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</sheetData>
  <sheetProtection password="C5C5" sheet="1" formatCells="0" formatColumns="0" formatRows="0"/>
  <mergeCells count="17">
    <mergeCell ref="J10:U11"/>
    <mergeCell ref="B1:U1"/>
    <mergeCell ref="S2:T3"/>
    <mergeCell ref="B3:C3"/>
    <mergeCell ref="D3:Q3"/>
    <mergeCell ref="B6:Q6"/>
    <mergeCell ref="D7:L7"/>
    <mergeCell ref="C85:Q85"/>
    <mergeCell ref="D8:L8"/>
    <mergeCell ref="B10:B12"/>
    <mergeCell ref="C10:C12"/>
    <mergeCell ref="D10:D12"/>
    <mergeCell ref="E10:E12"/>
    <mergeCell ref="F10:F12"/>
    <mergeCell ref="G10:G12"/>
    <mergeCell ref="H10:H12"/>
    <mergeCell ref="I10:I12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2" r:id="rId1"/>
  <headerFooter>
    <oddFooter>&amp;C&amp;A&amp;RPage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92"/>
  <sheetViews>
    <sheetView view="pageBreakPreview" zoomScale="48" zoomScaleNormal="60" zoomScaleSheetLayoutView="48" workbookViewId="0" topLeftCell="D1">
      <selection activeCell="H10" sqref="H10:I13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2" width="25.7109375" style="4" hidden="1" customWidth="1"/>
    <col min="13" max="18" width="25.7109375" style="4" customWidth="1"/>
    <col min="19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605" t="s">
        <v>53</v>
      </c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606"/>
      <c r="N1" s="606"/>
      <c r="O1" s="606"/>
      <c r="P1" s="606"/>
      <c r="Q1" s="606"/>
      <c r="R1" s="606"/>
      <c r="S1" s="606"/>
      <c r="T1" s="606"/>
      <c r="U1" s="606"/>
    </row>
    <row r="2" spans="2:21" ht="24" customHeight="1">
      <c r="B2" s="51"/>
      <c r="C2" s="51"/>
      <c r="D2" s="51"/>
      <c r="E2" s="51"/>
      <c r="F2" s="51"/>
      <c r="G2" s="51"/>
      <c r="H2" s="51"/>
      <c r="I2" s="51"/>
      <c r="J2" s="51"/>
      <c r="M2" s="51"/>
      <c r="N2" s="51"/>
      <c r="O2" s="51"/>
      <c r="P2" s="52" t="s">
        <v>54</v>
      </c>
      <c r="Q2" s="100"/>
      <c r="R2" s="51"/>
      <c r="S2" s="607" t="s">
        <v>54</v>
      </c>
      <c r="T2" s="607"/>
      <c r="U2" s="202"/>
    </row>
    <row r="3" spans="2:21" ht="31.5" customHeight="1">
      <c r="B3" s="605" t="s">
        <v>58</v>
      </c>
      <c r="C3" s="605"/>
      <c r="D3" s="608"/>
      <c r="E3" s="608"/>
      <c r="F3" s="608"/>
      <c r="G3" s="608"/>
      <c r="H3" s="608"/>
      <c r="I3" s="608"/>
      <c r="J3" s="608"/>
      <c r="K3" s="608"/>
      <c r="L3" s="608"/>
      <c r="M3" s="608"/>
      <c r="N3" s="608"/>
      <c r="O3" s="608"/>
      <c r="P3" s="608"/>
      <c r="Q3" s="608"/>
      <c r="R3" s="50"/>
      <c r="S3" s="607"/>
      <c r="T3" s="607"/>
      <c r="U3" s="53"/>
    </row>
    <row r="4" spans="2:21" ht="21"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2" t="s">
        <v>63</v>
      </c>
      <c r="Q4" s="53"/>
      <c r="R4" s="54"/>
      <c r="S4" s="55"/>
      <c r="T4" s="56"/>
      <c r="U4" s="57"/>
    </row>
    <row r="5" spans="2:21" ht="30" customHeight="1">
      <c r="B5" s="58" t="s">
        <v>70</v>
      </c>
      <c r="C5" s="58"/>
      <c r="D5" s="58"/>
      <c r="E5" s="58"/>
      <c r="F5" s="58"/>
      <c r="G5" s="58"/>
      <c r="H5" s="58"/>
      <c r="I5" s="58"/>
      <c r="J5" s="58"/>
      <c r="M5" s="58"/>
      <c r="N5" s="58"/>
      <c r="O5" s="58"/>
      <c r="P5" s="52" t="s">
        <v>65</v>
      </c>
      <c r="Q5" s="99"/>
      <c r="R5" s="52"/>
      <c r="S5" s="52" t="s">
        <v>63</v>
      </c>
      <c r="T5" s="52"/>
      <c r="U5" s="59"/>
    </row>
    <row r="6" spans="2:21" ht="21" customHeight="1">
      <c r="B6" s="630"/>
      <c r="C6" s="630"/>
      <c r="D6" s="630"/>
      <c r="E6" s="630"/>
      <c r="F6" s="630"/>
      <c r="G6" s="630"/>
      <c r="H6" s="630"/>
      <c r="I6" s="630"/>
      <c r="J6" s="630"/>
      <c r="K6" s="630"/>
      <c r="L6" s="630"/>
      <c r="M6" s="630"/>
      <c r="N6" s="630"/>
      <c r="O6" s="630"/>
      <c r="P6" s="630"/>
      <c r="Q6" s="630"/>
      <c r="R6" s="60"/>
      <c r="S6" s="202"/>
      <c r="T6" s="202"/>
      <c r="U6" s="61"/>
    </row>
    <row r="7" spans="2:21" ht="22.5" customHeight="1">
      <c r="B7" s="52" t="s">
        <v>64</v>
      </c>
      <c r="C7" s="52"/>
      <c r="D7" s="632"/>
      <c r="E7" s="632"/>
      <c r="F7" s="632"/>
      <c r="G7" s="632"/>
      <c r="H7" s="632"/>
      <c r="I7" s="632"/>
      <c r="J7" s="632"/>
      <c r="K7" s="632"/>
      <c r="L7" s="632"/>
      <c r="M7" s="102"/>
      <c r="N7" s="102"/>
      <c r="O7" s="102"/>
      <c r="P7" s="102"/>
      <c r="Q7" s="102"/>
      <c r="R7" s="52"/>
      <c r="S7" s="52" t="s">
        <v>65</v>
      </c>
      <c r="T7" s="52"/>
      <c r="U7" s="53"/>
    </row>
    <row r="8" spans="2:21" ht="22.5" customHeight="1">
      <c r="B8" s="101"/>
      <c r="C8" s="101"/>
      <c r="D8" s="610"/>
      <c r="E8" s="610"/>
      <c r="F8" s="610"/>
      <c r="G8" s="610"/>
      <c r="H8" s="610"/>
      <c r="I8" s="610"/>
      <c r="J8" s="610"/>
      <c r="K8" s="610"/>
      <c r="L8" s="610"/>
      <c r="M8" s="113"/>
      <c r="N8" s="113"/>
      <c r="O8" s="113"/>
      <c r="P8" s="113"/>
      <c r="Q8" s="113"/>
      <c r="R8" s="52"/>
      <c r="S8" s="52" t="s">
        <v>65</v>
      </c>
      <c r="T8" s="52"/>
      <c r="U8" s="53"/>
    </row>
    <row r="9" spans="2:21" ht="12" customHeight="1" thickBot="1"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62"/>
    </row>
    <row r="10" spans="1:21" s="33" customFormat="1" ht="59.25" customHeight="1">
      <c r="A10" s="103"/>
      <c r="B10" s="620" t="s">
        <v>97</v>
      </c>
      <c r="C10" s="623" t="s">
        <v>72</v>
      </c>
      <c r="D10" s="620" t="s">
        <v>1</v>
      </c>
      <c r="E10" s="611" t="s">
        <v>120</v>
      </c>
      <c r="F10" s="611" t="s">
        <v>118</v>
      </c>
      <c r="G10" s="611" t="s">
        <v>119</v>
      </c>
      <c r="H10" s="611" t="s">
        <v>124</v>
      </c>
      <c r="I10" s="611" t="s">
        <v>122</v>
      </c>
      <c r="J10" s="585" t="s">
        <v>78</v>
      </c>
      <c r="K10" s="614"/>
      <c r="L10" s="614"/>
      <c r="M10" s="614"/>
      <c r="N10" s="614"/>
      <c r="O10" s="614"/>
      <c r="P10" s="614"/>
      <c r="Q10" s="614"/>
      <c r="R10" s="614"/>
      <c r="S10" s="614"/>
      <c r="T10" s="614"/>
      <c r="U10" s="615"/>
    </row>
    <row r="11" spans="1:21" s="33" customFormat="1" ht="17.25" customHeight="1" thickBot="1">
      <c r="A11" s="104"/>
      <c r="B11" s="621"/>
      <c r="C11" s="624"/>
      <c r="D11" s="621"/>
      <c r="E11" s="612"/>
      <c r="F11" s="612"/>
      <c r="G11" s="612"/>
      <c r="H11" s="612"/>
      <c r="I11" s="612"/>
      <c r="J11" s="616"/>
      <c r="K11" s="617"/>
      <c r="L11" s="617"/>
      <c r="M11" s="617"/>
      <c r="N11" s="617"/>
      <c r="O11" s="617"/>
      <c r="P11" s="617"/>
      <c r="Q11" s="617"/>
      <c r="R11" s="617"/>
      <c r="S11" s="617"/>
      <c r="T11" s="617"/>
      <c r="U11" s="618"/>
    </row>
    <row r="12" spans="1:21" s="33" customFormat="1" ht="141" customHeight="1" thickBot="1">
      <c r="A12" s="104"/>
      <c r="B12" s="622"/>
      <c r="C12" s="625"/>
      <c r="D12" s="622"/>
      <c r="E12" s="613"/>
      <c r="F12" s="613"/>
      <c r="G12" s="613"/>
      <c r="H12" s="613"/>
      <c r="I12" s="613"/>
      <c r="J12" s="173" t="s">
        <v>33</v>
      </c>
      <c r="K12" s="173" t="s">
        <v>34</v>
      </c>
      <c r="L12" s="173" t="s">
        <v>35</v>
      </c>
      <c r="M12" s="174" t="s">
        <v>36</v>
      </c>
      <c r="N12" s="174" t="s">
        <v>37</v>
      </c>
      <c r="O12" s="174" t="s">
        <v>38</v>
      </c>
      <c r="P12" s="174" t="s">
        <v>56</v>
      </c>
      <c r="Q12" s="174" t="s">
        <v>57</v>
      </c>
      <c r="R12" s="174" t="s">
        <v>39</v>
      </c>
      <c r="S12" s="174" t="s">
        <v>56</v>
      </c>
      <c r="T12" s="174" t="s">
        <v>57</v>
      </c>
      <c r="U12" s="174" t="s">
        <v>39</v>
      </c>
    </row>
    <row r="13" spans="1:21" s="33" customFormat="1" ht="21" thickBot="1">
      <c r="A13" s="104"/>
      <c r="B13" s="175">
        <v>1</v>
      </c>
      <c r="C13" s="175">
        <v>2</v>
      </c>
      <c r="D13" s="175">
        <v>3</v>
      </c>
      <c r="E13" s="176">
        <v>4</v>
      </c>
      <c r="F13" s="176">
        <v>5</v>
      </c>
      <c r="G13" s="176" t="s">
        <v>80</v>
      </c>
      <c r="H13" s="350">
        <v>7</v>
      </c>
      <c r="I13" s="350" t="s">
        <v>123</v>
      </c>
      <c r="J13" s="204">
        <v>9</v>
      </c>
      <c r="K13" s="204">
        <v>10</v>
      </c>
      <c r="L13" s="204">
        <v>11</v>
      </c>
      <c r="M13" s="204">
        <v>9</v>
      </c>
      <c r="N13" s="204">
        <v>10</v>
      </c>
      <c r="O13" s="204">
        <v>11</v>
      </c>
      <c r="P13" s="204">
        <v>12</v>
      </c>
      <c r="Q13" s="204">
        <v>13</v>
      </c>
      <c r="R13" s="204">
        <v>14</v>
      </c>
      <c r="S13" s="176">
        <v>16</v>
      </c>
      <c r="T13" s="176">
        <v>17</v>
      </c>
      <c r="U13" s="176">
        <v>18</v>
      </c>
    </row>
    <row r="14" spans="1:21" ht="27">
      <c r="A14" s="105"/>
      <c r="B14" s="177" t="s">
        <v>7</v>
      </c>
      <c r="C14" s="178" t="s">
        <v>62</v>
      </c>
      <c r="D14" s="179"/>
      <c r="E14" s="276">
        <f>SUM(E15:E25)</f>
        <v>0</v>
      </c>
      <c r="F14" s="276">
        <f>SUM(F15:F25)</f>
        <v>0</v>
      </c>
      <c r="G14" s="276">
        <f>SUM(G15:G25)</f>
        <v>0</v>
      </c>
      <c r="H14" s="276">
        <f>SUM(H15:H25)</f>
        <v>0</v>
      </c>
      <c r="I14" s="276">
        <f aca="true" t="shared" si="0" ref="I14:U14">SUM(I15:I25)</f>
        <v>0</v>
      </c>
      <c r="J14" s="277">
        <f t="shared" si="0"/>
        <v>0</v>
      </c>
      <c r="K14" s="278">
        <f t="shared" si="0"/>
        <v>0</v>
      </c>
      <c r="L14" s="278">
        <f t="shared" si="0"/>
        <v>0</v>
      </c>
      <c r="M14" s="278">
        <f t="shared" si="0"/>
        <v>0</v>
      </c>
      <c r="N14" s="278">
        <f t="shared" si="0"/>
        <v>0</v>
      </c>
      <c r="O14" s="278">
        <f t="shared" si="0"/>
        <v>0</v>
      </c>
      <c r="P14" s="278">
        <f t="shared" si="0"/>
        <v>0</v>
      </c>
      <c r="Q14" s="278">
        <f t="shared" si="0"/>
        <v>0</v>
      </c>
      <c r="R14" s="279">
        <f t="shared" si="0"/>
        <v>0</v>
      </c>
      <c r="S14" s="205">
        <f t="shared" si="0"/>
        <v>0</v>
      </c>
      <c r="T14" s="169">
        <f t="shared" si="0"/>
        <v>0</v>
      </c>
      <c r="U14" s="170">
        <f t="shared" si="0"/>
        <v>0</v>
      </c>
    </row>
    <row r="15" spans="1:27" ht="27.75">
      <c r="A15" s="105"/>
      <c r="B15" s="180">
        <v>1</v>
      </c>
      <c r="C15" s="78" t="s">
        <v>20</v>
      </c>
      <c r="D15" s="180">
        <v>611100</v>
      </c>
      <c r="E15" s="287"/>
      <c r="F15" s="287"/>
      <c r="G15" s="280">
        <f>SUM(H15:I15)</f>
        <v>0</v>
      </c>
      <c r="H15" s="287"/>
      <c r="I15" s="280">
        <f aca="true" t="shared" si="1" ref="I15:I24">SUM(J15:R15)</f>
        <v>0</v>
      </c>
      <c r="J15" s="288"/>
      <c r="K15" s="288"/>
      <c r="L15" s="288"/>
      <c r="M15" s="288"/>
      <c r="N15" s="288"/>
      <c r="O15" s="288"/>
      <c r="P15" s="288"/>
      <c r="Q15" s="288"/>
      <c r="R15" s="288"/>
      <c r="S15" s="206"/>
      <c r="T15" s="181"/>
      <c r="U15" s="182"/>
      <c r="V15" s="46"/>
      <c r="W15" s="46"/>
      <c r="X15" s="46"/>
      <c r="Y15" s="46"/>
      <c r="AA15" s="46"/>
    </row>
    <row r="16" spans="1:27" ht="47.25">
      <c r="A16" s="105"/>
      <c r="B16" s="77">
        <v>2</v>
      </c>
      <c r="C16" s="76" t="s">
        <v>40</v>
      </c>
      <c r="D16" s="77">
        <v>611200</v>
      </c>
      <c r="E16" s="287"/>
      <c r="F16" s="287"/>
      <c r="G16" s="280">
        <f aca="true" t="shared" si="2" ref="G16:G81">SUM(H16:I16)</f>
        <v>0</v>
      </c>
      <c r="H16" s="287"/>
      <c r="I16" s="280">
        <f t="shared" si="1"/>
        <v>0</v>
      </c>
      <c r="J16" s="288"/>
      <c r="K16" s="288"/>
      <c r="L16" s="288"/>
      <c r="M16" s="288"/>
      <c r="N16" s="288"/>
      <c r="O16" s="288"/>
      <c r="P16" s="288"/>
      <c r="Q16" s="288"/>
      <c r="R16" s="288"/>
      <c r="S16" s="206"/>
      <c r="T16" s="181"/>
      <c r="U16" s="182"/>
      <c r="V16" s="46"/>
      <c r="W16" s="46"/>
      <c r="X16" s="46"/>
      <c r="Y16" s="46"/>
      <c r="AA16" s="46"/>
    </row>
    <row r="17" spans="1:27" ht="27.75">
      <c r="A17" s="105"/>
      <c r="B17" s="77">
        <v>3</v>
      </c>
      <c r="C17" s="78" t="s">
        <v>8</v>
      </c>
      <c r="D17" s="77">
        <v>613100</v>
      </c>
      <c r="E17" s="287"/>
      <c r="F17" s="287"/>
      <c r="G17" s="280">
        <f t="shared" si="2"/>
        <v>0</v>
      </c>
      <c r="H17" s="287"/>
      <c r="I17" s="280">
        <f t="shared" si="1"/>
        <v>0</v>
      </c>
      <c r="J17" s="288"/>
      <c r="K17" s="288"/>
      <c r="L17" s="288"/>
      <c r="M17" s="288"/>
      <c r="N17" s="288"/>
      <c r="O17" s="288"/>
      <c r="P17" s="288"/>
      <c r="Q17" s="288"/>
      <c r="R17" s="288"/>
      <c r="S17" s="206"/>
      <c r="T17" s="181"/>
      <c r="U17" s="182"/>
      <c r="V17" s="46"/>
      <c r="W17" s="46"/>
      <c r="X17" s="46"/>
      <c r="Y17" s="46"/>
      <c r="AA17" s="46"/>
    </row>
    <row r="18" spans="1:27" ht="27.75">
      <c r="A18" s="105"/>
      <c r="B18" s="77">
        <v>4</v>
      </c>
      <c r="C18" s="76" t="s">
        <v>41</v>
      </c>
      <c r="D18" s="77">
        <v>613200</v>
      </c>
      <c r="E18" s="287"/>
      <c r="F18" s="287"/>
      <c r="G18" s="280">
        <f t="shared" si="2"/>
        <v>0</v>
      </c>
      <c r="H18" s="287"/>
      <c r="I18" s="280">
        <f t="shared" si="1"/>
        <v>0</v>
      </c>
      <c r="J18" s="288"/>
      <c r="K18" s="288"/>
      <c r="L18" s="288"/>
      <c r="M18" s="288"/>
      <c r="N18" s="288"/>
      <c r="O18" s="288"/>
      <c r="P18" s="288"/>
      <c r="Q18" s="288"/>
      <c r="R18" s="288"/>
      <c r="S18" s="206"/>
      <c r="T18" s="181"/>
      <c r="U18" s="182"/>
      <c r="V18" s="46"/>
      <c r="W18" s="46"/>
      <c r="X18" s="46"/>
      <c r="Y18" s="46"/>
      <c r="AA18" s="46"/>
    </row>
    <row r="19" spans="1:27" ht="27.75">
      <c r="A19" s="105"/>
      <c r="B19" s="77">
        <v>5</v>
      </c>
      <c r="C19" s="76" t="s">
        <v>9</v>
      </c>
      <c r="D19" s="77">
        <v>613300</v>
      </c>
      <c r="E19" s="287"/>
      <c r="F19" s="287"/>
      <c r="G19" s="280">
        <f t="shared" si="2"/>
        <v>0</v>
      </c>
      <c r="H19" s="287"/>
      <c r="I19" s="280">
        <f t="shared" si="1"/>
        <v>0</v>
      </c>
      <c r="J19" s="288"/>
      <c r="K19" s="288"/>
      <c r="L19" s="288"/>
      <c r="M19" s="288"/>
      <c r="N19" s="288"/>
      <c r="O19" s="288"/>
      <c r="P19" s="288"/>
      <c r="Q19" s="288"/>
      <c r="R19" s="288"/>
      <c r="S19" s="206"/>
      <c r="T19" s="181"/>
      <c r="U19" s="182"/>
      <c r="V19" s="46"/>
      <c r="W19" s="46"/>
      <c r="X19" s="46"/>
      <c r="Y19" s="46"/>
      <c r="AA19" s="46"/>
    </row>
    <row r="20" spans="1:27" ht="27.75">
      <c r="A20" s="105"/>
      <c r="B20" s="77">
        <v>6</v>
      </c>
      <c r="C20" s="78" t="s">
        <v>21</v>
      </c>
      <c r="D20" s="77">
        <v>613400</v>
      </c>
      <c r="E20" s="287"/>
      <c r="F20" s="287"/>
      <c r="G20" s="280">
        <f t="shared" si="2"/>
        <v>0</v>
      </c>
      <c r="H20" s="287"/>
      <c r="I20" s="280">
        <f t="shared" si="1"/>
        <v>0</v>
      </c>
      <c r="J20" s="288"/>
      <c r="K20" s="288"/>
      <c r="L20" s="288"/>
      <c r="M20" s="288"/>
      <c r="N20" s="288"/>
      <c r="O20" s="288"/>
      <c r="P20" s="288"/>
      <c r="Q20" s="288"/>
      <c r="R20" s="288"/>
      <c r="S20" s="206"/>
      <c r="T20" s="181"/>
      <c r="U20" s="182"/>
      <c r="V20" s="46"/>
      <c r="W20" s="46"/>
      <c r="X20" s="46"/>
      <c r="Y20" s="46"/>
      <c r="AA20" s="46"/>
    </row>
    <row r="21" spans="1:27" ht="27.75">
      <c r="A21" s="105"/>
      <c r="B21" s="77">
        <v>7</v>
      </c>
      <c r="C21" s="76" t="s">
        <v>22</v>
      </c>
      <c r="D21" s="77">
        <v>613500</v>
      </c>
      <c r="E21" s="287"/>
      <c r="F21" s="287"/>
      <c r="G21" s="280">
        <f t="shared" si="2"/>
        <v>0</v>
      </c>
      <c r="H21" s="287"/>
      <c r="I21" s="280">
        <f t="shared" si="1"/>
        <v>0</v>
      </c>
      <c r="J21" s="288"/>
      <c r="K21" s="288"/>
      <c r="L21" s="288"/>
      <c r="M21" s="288"/>
      <c r="N21" s="288"/>
      <c r="O21" s="288"/>
      <c r="P21" s="288"/>
      <c r="Q21" s="288"/>
      <c r="R21" s="288"/>
      <c r="S21" s="206"/>
      <c r="T21" s="181"/>
      <c r="U21" s="182"/>
      <c r="V21" s="46"/>
      <c r="W21" s="46"/>
      <c r="X21" s="46"/>
      <c r="Y21" s="46"/>
      <c r="AA21" s="46"/>
    </row>
    <row r="22" spans="1:27" ht="27.75">
      <c r="A22" s="105"/>
      <c r="B22" s="77">
        <v>8</v>
      </c>
      <c r="C22" s="78" t="s">
        <v>59</v>
      </c>
      <c r="D22" s="77">
        <v>613600</v>
      </c>
      <c r="E22" s="287"/>
      <c r="F22" s="287"/>
      <c r="G22" s="280">
        <f t="shared" si="2"/>
        <v>0</v>
      </c>
      <c r="H22" s="287"/>
      <c r="I22" s="280">
        <f t="shared" si="1"/>
        <v>0</v>
      </c>
      <c r="J22" s="288"/>
      <c r="K22" s="288"/>
      <c r="L22" s="288"/>
      <c r="M22" s="288"/>
      <c r="N22" s="288"/>
      <c r="O22" s="288"/>
      <c r="P22" s="288"/>
      <c r="Q22" s="288"/>
      <c r="R22" s="288"/>
      <c r="S22" s="206"/>
      <c r="T22" s="181"/>
      <c r="U22" s="182"/>
      <c r="V22" s="46"/>
      <c r="W22" s="46"/>
      <c r="X22" s="46"/>
      <c r="Y22" s="46"/>
      <c r="AA22" s="46"/>
    </row>
    <row r="23" spans="1:27" ht="27.75">
      <c r="A23" s="105"/>
      <c r="B23" s="77">
        <v>9</v>
      </c>
      <c r="C23" s="78" t="s">
        <v>10</v>
      </c>
      <c r="D23" s="77">
        <v>613700</v>
      </c>
      <c r="E23" s="287"/>
      <c r="F23" s="287"/>
      <c r="G23" s="280">
        <f t="shared" si="2"/>
        <v>0</v>
      </c>
      <c r="H23" s="287"/>
      <c r="I23" s="280">
        <f t="shared" si="1"/>
        <v>0</v>
      </c>
      <c r="J23" s="288"/>
      <c r="K23" s="288"/>
      <c r="L23" s="288"/>
      <c r="M23" s="288"/>
      <c r="N23" s="288"/>
      <c r="O23" s="288"/>
      <c r="P23" s="288"/>
      <c r="Q23" s="288"/>
      <c r="R23" s="288"/>
      <c r="S23" s="206"/>
      <c r="T23" s="181"/>
      <c r="U23" s="182"/>
      <c r="V23" s="46"/>
      <c r="W23" s="46"/>
      <c r="X23" s="46"/>
      <c r="Y23" s="46"/>
      <c r="AA23" s="46"/>
    </row>
    <row r="24" spans="1:27" ht="47.25">
      <c r="A24" s="105"/>
      <c r="B24" s="77">
        <v>10</v>
      </c>
      <c r="C24" s="76" t="s">
        <v>42</v>
      </c>
      <c r="D24" s="77">
        <v>613800</v>
      </c>
      <c r="E24" s="287"/>
      <c r="F24" s="287"/>
      <c r="G24" s="280">
        <f t="shared" si="2"/>
        <v>0</v>
      </c>
      <c r="H24" s="287"/>
      <c r="I24" s="280">
        <f t="shared" si="1"/>
        <v>0</v>
      </c>
      <c r="J24" s="288"/>
      <c r="K24" s="288"/>
      <c r="L24" s="288"/>
      <c r="M24" s="288"/>
      <c r="N24" s="288"/>
      <c r="O24" s="288"/>
      <c r="P24" s="288"/>
      <c r="Q24" s="288"/>
      <c r="R24" s="288"/>
      <c r="S24" s="206"/>
      <c r="T24" s="181"/>
      <c r="U24" s="182"/>
      <c r="V24" s="46"/>
      <c r="W24" s="46"/>
      <c r="X24" s="46"/>
      <c r="Y24" s="46"/>
      <c r="AA24" s="46"/>
    </row>
    <row r="25" spans="1:27" ht="27.75">
      <c r="A25" s="105"/>
      <c r="B25" s="77">
        <v>11</v>
      </c>
      <c r="C25" s="76" t="s">
        <v>11</v>
      </c>
      <c r="D25" s="77">
        <v>613900</v>
      </c>
      <c r="E25" s="287"/>
      <c r="F25" s="287"/>
      <c r="G25" s="280">
        <f t="shared" si="2"/>
        <v>0</v>
      </c>
      <c r="H25" s="287"/>
      <c r="I25" s="280">
        <f>SUM(J25:R25)</f>
        <v>0</v>
      </c>
      <c r="J25" s="288"/>
      <c r="K25" s="288"/>
      <c r="L25" s="288"/>
      <c r="M25" s="288"/>
      <c r="N25" s="288"/>
      <c r="O25" s="288"/>
      <c r="P25" s="288"/>
      <c r="Q25" s="288"/>
      <c r="R25" s="288"/>
      <c r="S25" s="206"/>
      <c r="T25" s="181"/>
      <c r="U25" s="182"/>
      <c r="V25" s="46"/>
      <c r="W25" s="46"/>
      <c r="X25" s="46"/>
      <c r="Y25" s="46"/>
      <c r="AA25" s="46"/>
    </row>
    <row r="26" spans="1:24" ht="46.5" thickBot="1">
      <c r="A26" s="105"/>
      <c r="B26" s="183" t="s">
        <v>12</v>
      </c>
      <c r="C26" s="184" t="s">
        <v>61</v>
      </c>
      <c r="D26" s="185">
        <v>614000</v>
      </c>
      <c r="E26" s="283">
        <f aca="true" t="shared" si="3" ref="E26:U26">E27+E38+E44+E59+E62+E64</f>
        <v>0</v>
      </c>
      <c r="F26" s="283">
        <f t="shared" si="3"/>
        <v>0</v>
      </c>
      <c r="G26" s="283">
        <f t="shared" si="3"/>
        <v>0</v>
      </c>
      <c r="H26" s="283">
        <f t="shared" si="3"/>
        <v>0</v>
      </c>
      <c r="I26" s="283">
        <f t="shared" si="3"/>
        <v>0</v>
      </c>
      <c r="J26" s="284">
        <f t="shared" si="3"/>
        <v>0</v>
      </c>
      <c r="K26" s="284">
        <f t="shared" si="3"/>
        <v>0</v>
      </c>
      <c r="L26" s="284">
        <f t="shared" si="3"/>
        <v>0</v>
      </c>
      <c r="M26" s="284">
        <f t="shared" si="3"/>
        <v>0</v>
      </c>
      <c r="N26" s="284">
        <f t="shared" si="3"/>
        <v>0</v>
      </c>
      <c r="O26" s="284">
        <f t="shared" si="3"/>
        <v>0</v>
      </c>
      <c r="P26" s="284">
        <f t="shared" si="3"/>
        <v>0</v>
      </c>
      <c r="Q26" s="284">
        <f t="shared" si="3"/>
        <v>0</v>
      </c>
      <c r="R26" s="284">
        <f t="shared" si="3"/>
        <v>0</v>
      </c>
      <c r="S26" s="207">
        <f t="shared" si="3"/>
        <v>0</v>
      </c>
      <c r="T26" s="171">
        <f t="shared" si="3"/>
        <v>0</v>
      </c>
      <c r="U26" s="172">
        <f t="shared" si="3"/>
        <v>0</v>
      </c>
      <c r="W26" s="46"/>
      <c r="X26" s="46"/>
    </row>
    <row r="27" spans="1:21" ht="27.75">
      <c r="A27" s="105"/>
      <c r="B27" s="186">
        <v>1</v>
      </c>
      <c r="C27" s="83" t="s">
        <v>43</v>
      </c>
      <c r="D27" s="109">
        <v>614100</v>
      </c>
      <c r="E27" s="291">
        <f>SUM(E28:E37)</f>
        <v>0</v>
      </c>
      <c r="F27" s="291">
        <f aca="true" t="shared" si="4" ref="F27:R27">SUM(F28:F37)</f>
        <v>0</v>
      </c>
      <c r="G27" s="291">
        <f t="shared" si="4"/>
        <v>0</v>
      </c>
      <c r="H27" s="291">
        <f t="shared" si="4"/>
        <v>0</v>
      </c>
      <c r="I27" s="291">
        <f t="shared" si="4"/>
        <v>0</v>
      </c>
      <c r="J27" s="292">
        <f t="shared" si="4"/>
        <v>0</v>
      </c>
      <c r="K27" s="292">
        <f t="shared" si="4"/>
        <v>0</v>
      </c>
      <c r="L27" s="292">
        <f t="shared" si="4"/>
        <v>0</v>
      </c>
      <c r="M27" s="292">
        <f t="shared" si="4"/>
        <v>0</v>
      </c>
      <c r="N27" s="292">
        <f t="shared" si="4"/>
        <v>0</v>
      </c>
      <c r="O27" s="292">
        <f t="shared" si="4"/>
        <v>0</v>
      </c>
      <c r="P27" s="292">
        <f t="shared" si="4"/>
        <v>0</v>
      </c>
      <c r="Q27" s="292">
        <f t="shared" si="4"/>
        <v>0</v>
      </c>
      <c r="R27" s="292">
        <f t="shared" si="4"/>
        <v>0</v>
      </c>
      <c r="S27" s="208">
        <f>S28+S37</f>
        <v>0</v>
      </c>
      <c r="T27" s="187">
        <f>T28+T37</f>
        <v>0</v>
      </c>
      <c r="U27" s="188">
        <f>U28+U37</f>
        <v>0</v>
      </c>
    </row>
    <row r="28" spans="1:21" ht="27.75">
      <c r="A28" s="105"/>
      <c r="B28" s="86"/>
      <c r="C28" s="85"/>
      <c r="D28" s="86"/>
      <c r="E28" s="287"/>
      <c r="F28" s="287"/>
      <c r="G28" s="280">
        <f t="shared" si="2"/>
        <v>0</v>
      </c>
      <c r="H28" s="287"/>
      <c r="I28" s="280">
        <f aca="true" t="shared" si="5" ref="I28:I36">SUM(J28:R28)</f>
        <v>0</v>
      </c>
      <c r="J28" s="288"/>
      <c r="K28" s="289"/>
      <c r="L28" s="289"/>
      <c r="M28" s="289"/>
      <c r="N28" s="289"/>
      <c r="O28" s="289"/>
      <c r="P28" s="289"/>
      <c r="Q28" s="289"/>
      <c r="R28" s="290"/>
      <c r="S28" s="209"/>
      <c r="T28" s="189"/>
      <c r="U28" s="190"/>
    </row>
    <row r="29" spans="1:21" ht="27.75" hidden="1">
      <c r="A29" s="105"/>
      <c r="B29" s="86"/>
      <c r="C29" s="85"/>
      <c r="D29" s="86"/>
      <c r="E29" s="287"/>
      <c r="F29" s="287"/>
      <c r="G29" s="280">
        <f t="shared" si="2"/>
        <v>0</v>
      </c>
      <c r="H29" s="287"/>
      <c r="I29" s="280">
        <f t="shared" si="5"/>
        <v>0</v>
      </c>
      <c r="J29" s="288"/>
      <c r="K29" s="289"/>
      <c r="L29" s="289"/>
      <c r="M29" s="289"/>
      <c r="N29" s="289"/>
      <c r="O29" s="289"/>
      <c r="P29" s="289"/>
      <c r="Q29" s="289"/>
      <c r="R29" s="290"/>
      <c r="S29" s="209"/>
      <c r="T29" s="189"/>
      <c r="U29" s="190"/>
    </row>
    <row r="30" spans="1:21" ht="27.75" hidden="1">
      <c r="A30" s="105"/>
      <c r="B30" s="86"/>
      <c r="C30" s="85"/>
      <c r="D30" s="86"/>
      <c r="E30" s="287"/>
      <c r="F30" s="287"/>
      <c r="G30" s="280">
        <f t="shared" si="2"/>
        <v>0</v>
      </c>
      <c r="H30" s="287"/>
      <c r="I30" s="280">
        <f t="shared" si="5"/>
        <v>0</v>
      </c>
      <c r="J30" s="288"/>
      <c r="K30" s="289"/>
      <c r="L30" s="289"/>
      <c r="M30" s="289"/>
      <c r="N30" s="289"/>
      <c r="O30" s="289"/>
      <c r="P30" s="289"/>
      <c r="Q30" s="289"/>
      <c r="R30" s="290"/>
      <c r="S30" s="209"/>
      <c r="T30" s="189"/>
      <c r="U30" s="190"/>
    </row>
    <row r="31" spans="1:21" ht="27.75" hidden="1">
      <c r="A31" s="105"/>
      <c r="B31" s="86"/>
      <c r="C31" s="85"/>
      <c r="D31" s="86"/>
      <c r="E31" s="287"/>
      <c r="F31" s="287"/>
      <c r="G31" s="280">
        <f t="shared" si="2"/>
        <v>0</v>
      </c>
      <c r="H31" s="287"/>
      <c r="I31" s="280">
        <f t="shared" si="5"/>
        <v>0</v>
      </c>
      <c r="J31" s="288"/>
      <c r="K31" s="289"/>
      <c r="L31" s="289"/>
      <c r="M31" s="289"/>
      <c r="N31" s="289"/>
      <c r="O31" s="289"/>
      <c r="P31" s="289"/>
      <c r="Q31" s="289"/>
      <c r="R31" s="290"/>
      <c r="S31" s="209"/>
      <c r="T31" s="189"/>
      <c r="U31" s="190"/>
    </row>
    <row r="32" spans="1:21" ht="27.75" hidden="1">
      <c r="A32" s="105"/>
      <c r="B32" s="86"/>
      <c r="C32" s="85"/>
      <c r="D32" s="86"/>
      <c r="E32" s="287"/>
      <c r="F32" s="287"/>
      <c r="G32" s="280">
        <f t="shared" si="2"/>
        <v>0</v>
      </c>
      <c r="H32" s="287"/>
      <c r="I32" s="280">
        <f t="shared" si="5"/>
        <v>0</v>
      </c>
      <c r="J32" s="288"/>
      <c r="K32" s="289"/>
      <c r="L32" s="289"/>
      <c r="M32" s="289"/>
      <c r="N32" s="289"/>
      <c r="O32" s="289"/>
      <c r="P32" s="289"/>
      <c r="Q32" s="289"/>
      <c r="R32" s="290"/>
      <c r="S32" s="209"/>
      <c r="T32" s="189"/>
      <c r="U32" s="190"/>
    </row>
    <row r="33" spans="1:21" ht="27.75" hidden="1">
      <c r="A33" s="105"/>
      <c r="B33" s="86"/>
      <c r="C33" s="85"/>
      <c r="D33" s="86"/>
      <c r="E33" s="287"/>
      <c r="F33" s="287"/>
      <c r="G33" s="280">
        <f t="shared" si="2"/>
        <v>0</v>
      </c>
      <c r="H33" s="287"/>
      <c r="I33" s="280">
        <f t="shared" si="5"/>
        <v>0</v>
      </c>
      <c r="J33" s="288"/>
      <c r="K33" s="289"/>
      <c r="L33" s="289"/>
      <c r="M33" s="289"/>
      <c r="N33" s="289"/>
      <c r="O33" s="289"/>
      <c r="P33" s="289"/>
      <c r="Q33" s="289"/>
      <c r="R33" s="290"/>
      <c r="S33" s="209"/>
      <c r="T33" s="189"/>
      <c r="U33" s="190"/>
    </row>
    <row r="34" spans="1:21" ht="27.75" hidden="1">
      <c r="A34" s="105"/>
      <c r="B34" s="86"/>
      <c r="C34" s="85"/>
      <c r="D34" s="86"/>
      <c r="E34" s="287"/>
      <c r="F34" s="287"/>
      <c r="G34" s="280">
        <f t="shared" si="2"/>
        <v>0</v>
      </c>
      <c r="H34" s="287"/>
      <c r="I34" s="280">
        <f t="shared" si="5"/>
        <v>0</v>
      </c>
      <c r="J34" s="288"/>
      <c r="K34" s="289"/>
      <c r="L34" s="289"/>
      <c r="M34" s="289"/>
      <c r="N34" s="289"/>
      <c r="O34" s="289"/>
      <c r="P34" s="289"/>
      <c r="Q34" s="289"/>
      <c r="R34" s="290"/>
      <c r="S34" s="209"/>
      <c r="T34" s="189"/>
      <c r="U34" s="190"/>
    </row>
    <row r="35" spans="1:21" ht="27.75" hidden="1">
      <c r="A35" s="105"/>
      <c r="B35" s="86"/>
      <c r="C35" s="85"/>
      <c r="D35" s="86"/>
      <c r="E35" s="287"/>
      <c r="F35" s="287"/>
      <c r="G35" s="280">
        <f t="shared" si="2"/>
        <v>0</v>
      </c>
      <c r="H35" s="287"/>
      <c r="I35" s="280">
        <f t="shared" si="5"/>
        <v>0</v>
      </c>
      <c r="J35" s="288"/>
      <c r="K35" s="289"/>
      <c r="L35" s="289"/>
      <c r="M35" s="289"/>
      <c r="N35" s="289"/>
      <c r="O35" s="289"/>
      <c r="P35" s="289"/>
      <c r="Q35" s="289"/>
      <c r="R35" s="290"/>
      <c r="S35" s="209"/>
      <c r="T35" s="189"/>
      <c r="U35" s="190"/>
    </row>
    <row r="36" spans="1:21" ht="27.75" hidden="1">
      <c r="A36" s="105"/>
      <c r="B36" s="86"/>
      <c r="C36" s="85"/>
      <c r="D36" s="86"/>
      <c r="E36" s="287"/>
      <c r="F36" s="287"/>
      <c r="G36" s="280">
        <f t="shared" si="2"/>
        <v>0</v>
      </c>
      <c r="H36" s="287"/>
      <c r="I36" s="280">
        <f t="shared" si="5"/>
        <v>0</v>
      </c>
      <c r="J36" s="288"/>
      <c r="K36" s="289"/>
      <c r="L36" s="289"/>
      <c r="M36" s="289"/>
      <c r="N36" s="289"/>
      <c r="O36" s="289"/>
      <c r="P36" s="289"/>
      <c r="Q36" s="289"/>
      <c r="R36" s="290"/>
      <c r="S36" s="209"/>
      <c r="T36" s="189"/>
      <c r="U36" s="190"/>
    </row>
    <row r="37" spans="1:21" ht="27.75" hidden="1">
      <c r="A37" s="105"/>
      <c r="B37" s="86"/>
      <c r="C37" s="85"/>
      <c r="D37" s="86"/>
      <c r="E37" s="287"/>
      <c r="F37" s="287"/>
      <c r="G37" s="280">
        <f t="shared" si="2"/>
        <v>0</v>
      </c>
      <c r="H37" s="287"/>
      <c r="I37" s="280">
        <f>SUM(J37:R37)</f>
        <v>0</v>
      </c>
      <c r="J37" s="288"/>
      <c r="K37" s="289"/>
      <c r="L37" s="289"/>
      <c r="M37" s="289"/>
      <c r="N37" s="289"/>
      <c r="O37" s="289"/>
      <c r="P37" s="289"/>
      <c r="Q37" s="289"/>
      <c r="R37" s="290"/>
      <c r="S37" s="209"/>
      <c r="T37" s="189"/>
      <c r="U37" s="190"/>
    </row>
    <row r="38" spans="1:21" ht="27.75">
      <c r="A38" s="105"/>
      <c r="B38" s="86">
        <v>2</v>
      </c>
      <c r="C38" s="85" t="s">
        <v>44</v>
      </c>
      <c r="D38" s="86">
        <v>614200</v>
      </c>
      <c r="E38" s="280">
        <f>SUM(E39:E43)</f>
        <v>0</v>
      </c>
      <c r="F38" s="280">
        <f aca="true" t="shared" si="6" ref="F38:R38">SUM(F39:F43)</f>
        <v>0</v>
      </c>
      <c r="G38" s="280">
        <f t="shared" si="6"/>
        <v>0</v>
      </c>
      <c r="H38" s="280">
        <f t="shared" si="6"/>
        <v>0</v>
      </c>
      <c r="I38" s="280">
        <f t="shared" si="6"/>
        <v>0</v>
      </c>
      <c r="J38" s="293">
        <f t="shared" si="6"/>
        <v>0</v>
      </c>
      <c r="K38" s="293">
        <f t="shared" si="6"/>
        <v>0</v>
      </c>
      <c r="L38" s="293">
        <f t="shared" si="6"/>
        <v>0</v>
      </c>
      <c r="M38" s="293">
        <f t="shared" si="6"/>
        <v>0</v>
      </c>
      <c r="N38" s="293">
        <f t="shared" si="6"/>
        <v>0</v>
      </c>
      <c r="O38" s="293">
        <f t="shared" si="6"/>
        <v>0</v>
      </c>
      <c r="P38" s="293">
        <f t="shared" si="6"/>
        <v>0</v>
      </c>
      <c r="Q38" s="293">
        <f t="shared" si="6"/>
        <v>0</v>
      </c>
      <c r="R38" s="293">
        <f t="shared" si="6"/>
        <v>0</v>
      </c>
      <c r="S38" s="206">
        <f>S43</f>
        <v>0</v>
      </c>
      <c r="T38" s="181">
        <f>T43</f>
        <v>0</v>
      </c>
      <c r="U38" s="182">
        <f>U43</f>
        <v>0</v>
      </c>
    </row>
    <row r="39" spans="1:21" ht="27.75">
      <c r="A39" s="105"/>
      <c r="B39" s="86"/>
      <c r="C39" s="85"/>
      <c r="D39" s="86"/>
      <c r="E39" s="287"/>
      <c r="F39" s="287"/>
      <c r="G39" s="280">
        <f t="shared" si="2"/>
        <v>0</v>
      </c>
      <c r="H39" s="280"/>
      <c r="I39" s="280">
        <f>SUM(J39:R39)</f>
        <v>0</v>
      </c>
      <c r="J39" s="288"/>
      <c r="K39" s="289"/>
      <c r="L39" s="289"/>
      <c r="M39" s="289"/>
      <c r="N39" s="289"/>
      <c r="O39" s="289"/>
      <c r="P39" s="289"/>
      <c r="Q39" s="289"/>
      <c r="R39" s="290"/>
      <c r="S39" s="209"/>
      <c r="T39" s="189"/>
      <c r="U39" s="190"/>
    </row>
    <row r="40" spans="1:21" ht="27.75" hidden="1">
      <c r="A40" s="105"/>
      <c r="B40" s="86"/>
      <c r="C40" s="85"/>
      <c r="D40" s="86"/>
      <c r="E40" s="287"/>
      <c r="F40" s="287"/>
      <c r="G40" s="280">
        <f t="shared" si="2"/>
        <v>0</v>
      </c>
      <c r="H40" s="287"/>
      <c r="I40" s="280">
        <f>SUM(J40:R40)</f>
        <v>0</v>
      </c>
      <c r="J40" s="288"/>
      <c r="K40" s="289"/>
      <c r="L40" s="289"/>
      <c r="M40" s="289"/>
      <c r="N40" s="289"/>
      <c r="O40" s="289"/>
      <c r="P40" s="289"/>
      <c r="Q40" s="289"/>
      <c r="R40" s="290"/>
      <c r="S40" s="209"/>
      <c r="T40" s="189"/>
      <c r="U40" s="190"/>
    </row>
    <row r="41" spans="1:21" ht="27.75" hidden="1">
      <c r="A41" s="105"/>
      <c r="B41" s="86"/>
      <c r="C41" s="85"/>
      <c r="D41" s="86"/>
      <c r="E41" s="287"/>
      <c r="F41" s="287"/>
      <c r="G41" s="280">
        <f t="shared" si="2"/>
        <v>0</v>
      </c>
      <c r="H41" s="287"/>
      <c r="I41" s="280">
        <f>SUM(J41:R41)</f>
        <v>0</v>
      </c>
      <c r="J41" s="288"/>
      <c r="K41" s="289"/>
      <c r="L41" s="289"/>
      <c r="M41" s="289"/>
      <c r="N41" s="289"/>
      <c r="O41" s="289"/>
      <c r="P41" s="289"/>
      <c r="Q41" s="289"/>
      <c r="R41" s="290"/>
      <c r="S41" s="209"/>
      <c r="T41" s="189"/>
      <c r="U41" s="190"/>
    </row>
    <row r="42" spans="1:21" ht="27.75" hidden="1">
      <c r="A42" s="105"/>
      <c r="B42" s="86"/>
      <c r="C42" s="85"/>
      <c r="D42" s="86"/>
      <c r="E42" s="287"/>
      <c r="F42" s="287"/>
      <c r="G42" s="280">
        <f t="shared" si="2"/>
        <v>0</v>
      </c>
      <c r="H42" s="287"/>
      <c r="I42" s="280">
        <f>SUM(J42:R42)</f>
        <v>0</v>
      </c>
      <c r="J42" s="288"/>
      <c r="K42" s="289"/>
      <c r="L42" s="289"/>
      <c r="M42" s="289"/>
      <c r="N42" s="289"/>
      <c r="O42" s="289"/>
      <c r="P42" s="289"/>
      <c r="Q42" s="289"/>
      <c r="R42" s="290"/>
      <c r="S42" s="209"/>
      <c r="T42" s="189"/>
      <c r="U42" s="190"/>
    </row>
    <row r="43" spans="1:21" ht="27.75" hidden="1">
      <c r="A43" s="105"/>
      <c r="B43" s="86"/>
      <c r="C43" s="85"/>
      <c r="D43" s="86"/>
      <c r="E43" s="287"/>
      <c r="F43" s="287"/>
      <c r="G43" s="280">
        <f t="shared" si="2"/>
        <v>0</v>
      </c>
      <c r="H43" s="287"/>
      <c r="I43" s="280">
        <f>SUM(J43:R43)</f>
        <v>0</v>
      </c>
      <c r="J43" s="288"/>
      <c r="K43" s="289"/>
      <c r="L43" s="289"/>
      <c r="M43" s="289"/>
      <c r="N43" s="289"/>
      <c r="O43" s="289"/>
      <c r="P43" s="289"/>
      <c r="Q43" s="289"/>
      <c r="R43" s="290"/>
      <c r="S43" s="209"/>
      <c r="T43" s="189"/>
      <c r="U43" s="190"/>
    </row>
    <row r="44" spans="1:21" ht="27.75">
      <c r="A44" s="105"/>
      <c r="B44" s="86">
        <v>3</v>
      </c>
      <c r="C44" s="76" t="s">
        <v>45</v>
      </c>
      <c r="D44" s="86">
        <v>614300</v>
      </c>
      <c r="E44" s="280">
        <f>SUM(E45:E58)</f>
        <v>0</v>
      </c>
      <c r="F44" s="280">
        <f aca="true" t="shared" si="7" ref="F44:U44">SUM(F45:F58)</f>
        <v>0</v>
      </c>
      <c r="G44" s="280">
        <f t="shared" si="7"/>
        <v>0</v>
      </c>
      <c r="H44" s="280">
        <f t="shared" si="7"/>
        <v>0</v>
      </c>
      <c r="I44" s="280">
        <f t="shared" si="7"/>
        <v>0</v>
      </c>
      <c r="J44" s="293">
        <f t="shared" si="7"/>
        <v>0</v>
      </c>
      <c r="K44" s="293">
        <f t="shared" si="7"/>
        <v>0</v>
      </c>
      <c r="L44" s="293">
        <f t="shared" si="7"/>
        <v>0</v>
      </c>
      <c r="M44" s="293">
        <f t="shared" si="7"/>
        <v>0</v>
      </c>
      <c r="N44" s="293">
        <f t="shared" si="7"/>
        <v>0</v>
      </c>
      <c r="O44" s="293">
        <f t="shared" si="7"/>
        <v>0</v>
      </c>
      <c r="P44" s="293">
        <f t="shared" si="7"/>
        <v>0</v>
      </c>
      <c r="Q44" s="293">
        <f t="shared" si="7"/>
        <v>0</v>
      </c>
      <c r="R44" s="293">
        <f t="shared" si="7"/>
        <v>0</v>
      </c>
      <c r="S44" s="206">
        <f t="shared" si="7"/>
        <v>0</v>
      </c>
      <c r="T44" s="181">
        <f t="shared" si="7"/>
        <v>0</v>
      </c>
      <c r="U44" s="182">
        <f t="shared" si="7"/>
        <v>0</v>
      </c>
    </row>
    <row r="45" spans="1:21" ht="27.75">
      <c r="A45" s="105"/>
      <c r="B45" s="86"/>
      <c r="C45" s="85"/>
      <c r="D45" s="86"/>
      <c r="E45" s="287"/>
      <c r="F45" s="287"/>
      <c r="G45" s="280">
        <f t="shared" si="2"/>
        <v>0</v>
      </c>
      <c r="H45" s="287"/>
      <c r="I45" s="280">
        <f aca="true" t="shared" si="8" ref="I45:I57">SUM(J45:R45)</f>
        <v>0</v>
      </c>
      <c r="J45" s="288"/>
      <c r="K45" s="289"/>
      <c r="L45" s="289"/>
      <c r="M45" s="289"/>
      <c r="N45" s="289"/>
      <c r="O45" s="289"/>
      <c r="P45" s="289"/>
      <c r="Q45" s="289"/>
      <c r="R45" s="290"/>
      <c r="S45" s="209"/>
      <c r="T45" s="189"/>
      <c r="U45" s="190"/>
    </row>
    <row r="46" spans="1:21" ht="27.75" hidden="1">
      <c r="A46" s="105"/>
      <c r="B46" s="86"/>
      <c r="C46" s="85"/>
      <c r="D46" s="86"/>
      <c r="E46" s="287"/>
      <c r="F46" s="287"/>
      <c r="G46" s="280">
        <f t="shared" si="2"/>
        <v>0</v>
      </c>
      <c r="H46" s="287"/>
      <c r="I46" s="280">
        <f t="shared" si="8"/>
        <v>0</v>
      </c>
      <c r="J46" s="288"/>
      <c r="K46" s="289"/>
      <c r="L46" s="289"/>
      <c r="M46" s="289"/>
      <c r="N46" s="289"/>
      <c r="O46" s="289"/>
      <c r="P46" s="289"/>
      <c r="Q46" s="289"/>
      <c r="R46" s="290"/>
      <c r="S46" s="209"/>
      <c r="T46" s="189"/>
      <c r="U46" s="190"/>
    </row>
    <row r="47" spans="1:21" ht="27.75" hidden="1">
      <c r="A47" s="105"/>
      <c r="B47" s="86"/>
      <c r="C47" s="85"/>
      <c r="D47" s="86"/>
      <c r="E47" s="287"/>
      <c r="F47" s="287"/>
      <c r="G47" s="280">
        <f t="shared" si="2"/>
        <v>0</v>
      </c>
      <c r="H47" s="287"/>
      <c r="I47" s="280">
        <f t="shared" si="8"/>
        <v>0</v>
      </c>
      <c r="J47" s="288"/>
      <c r="K47" s="289"/>
      <c r="L47" s="289"/>
      <c r="M47" s="289"/>
      <c r="N47" s="289"/>
      <c r="O47" s="289"/>
      <c r="P47" s="289"/>
      <c r="Q47" s="289"/>
      <c r="R47" s="290"/>
      <c r="S47" s="209"/>
      <c r="T47" s="189"/>
      <c r="U47" s="190"/>
    </row>
    <row r="48" spans="1:21" ht="27.75" hidden="1">
      <c r="A48" s="105"/>
      <c r="B48" s="86"/>
      <c r="C48" s="85"/>
      <c r="D48" s="86"/>
      <c r="E48" s="287"/>
      <c r="F48" s="287"/>
      <c r="G48" s="280">
        <f t="shared" si="2"/>
        <v>0</v>
      </c>
      <c r="H48" s="287"/>
      <c r="I48" s="280">
        <f t="shared" si="8"/>
        <v>0</v>
      </c>
      <c r="J48" s="288"/>
      <c r="K48" s="289"/>
      <c r="L48" s="289"/>
      <c r="M48" s="289"/>
      <c r="N48" s="289"/>
      <c r="O48" s="289"/>
      <c r="P48" s="289"/>
      <c r="Q48" s="289"/>
      <c r="R48" s="290"/>
      <c r="S48" s="209"/>
      <c r="T48" s="189"/>
      <c r="U48" s="190"/>
    </row>
    <row r="49" spans="1:21" ht="28.5" hidden="1" thickBot="1">
      <c r="A49" s="105"/>
      <c r="B49" s="125"/>
      <c r="C49" s="124"/>
      <c r="D49" s="125"/>
      <c r="E49" s="294"/>
      <c r="F49" s="294"/>
      <c r="G49" s="295">
        <f t="shared" si="2"/>
        <v>0</v>
      </c>
      <c r="H49" s="294"/>
      <c r="I49" s="280">
        <f t="shared" si="8"/>
        <v>0</v>
      </c>
      <c r="J49" s="288"/>
      <c r="K49" s="289"/>
      <c r="L49" s="289"/>
      <c r="M49" s="289"/>
      <c r="N49" s="289"/>
      <c r="O49" s="289"/>
      <c r="P49" s="289"/>
      <c r="Q49" s="289"/>
      <c r="R49" s="290"/>
      <c r="S49" s="210"/>
      <c r="T49" s="191"/>
      <c r="U49" s="192"/>
    </row>
    <row r="50" spans="1:21" ht="27.75" hidden="1">
      <c r="A50" s="105"/>
      <c r="B50" s="109"/>
      <c r="C50" s="126"/>
      <c r="D50" s="109"/>
      <c r="E50" s="309"/>
      <c r="F50" s="309"/>
      <c r="G50" s="339">
        <f t="shared" si="2"/>
        <v>0</v>
      </c>
      <c r="H50" s="309"/>
      <c r="I50" s="280">
        <f t="shared" si="8"/>
        <v>0</v>
      </c>
      <c r="J50" s="288"/>
      <c r="K50" s="289"/>
      <c r="L50" s="289"/>
      <c r="M50" s="289"/>
      <c r="N50" s="289"/>
      <c r="O50" s="289"/>
      <c r="P50" s="289"/>
      <c r="Q50" s="289"/>
      <c r="R50" s="290"/>
      <c r="S50" s="208"/>
      <c r="T50" s="187"/>
      <c r="U50" s="188"/>
    </row>
    <row r="51" spans="1:21" ht="27.75" hidden="1">
      <c r="A51" s="105"/>
      <c r="B51" s="86"/>
      <c r="C51" s="85"/>
      <c r="D51" s="86"/>
      <c r="E51" s="287"/>
      <c r="F51" s="287"/>
      <c r="G51" s="280">
        <f t="shared" si="2"/>
        <v>0</v>
      </c>
      <c r="H51" s="287"/>
      <c r="I51" s="280">
        <f t="shared" si="8"/>
        <v>0</v>
      </c>
      <c r="J51" s="288"/>
      <c r="K51" s="289"/>
      <c r="L51" s="289"/>
      <c r="M51" s="289"/>
      <c r="N51" s="289"/>
      <c r="O51" s="289"/>
      <c r="P51" s="289"/>
      <c r="Q51" s="289"/>
      <c r="R51" s="290"/>
      <c r="S51" s="209"/>
      <c r="T51" s="189"/>
      <c r="U51" s="190"/>
    </row>
    <row r="52" spans="1:21" ht="27.75" hidden="1">
      <c r="A52" s="105"/>
      <c r="B52" s="86"/>
      <c r="C52" s="85"/>
      <c r="D52" s="86"/>
      <c r="E52" s="287"/>
      <c r="F52" s="287"/>
      <c r="G52" s="280">
        <f t="shared" si="2"/>
        <v>0</v>
      </c>
      <c r="H52" s="287"/>
      <c r="I52" s="280">
        <f t="shared" si="8"/>
        <v>0</v>
      </c>
      <c r="J52" s="288"/>
      <c r="K52" s="289"/>
      <c r="L52" s="289"/>
      <c r="M52" s="289"/>
      <c r="N52" s="289"/>
      <c r="O52" s="289"/>
      <c r="P52" s="289"/>
      <c r="Q52" s="289"/>
      <c r="R52" s="290"/>
      <c r="S52" s="209"/>
      <c r="T52" s="189"/>
      <c r="U52" s="190"/>
    </row>
    <row r="53" spans="1:21" ht="27.75" hidden="1">
      <c r="A53" s="105"/>
      <c r="B53" s="86"/>
      <c r="C53" s="85"/>
      <c r="D53" s="86"/>
      <c r="E53" s="287"/>
      <c r="F53" s="287"/>
      <c r="G53" s="280">
        <f t="shared" si="2"/>
        <v>0</v>
      </c>
      <c r="H53" s="287"/>
      <c r="I53" s="280">
        <f t="shared" si="8"/>
        <v>0</v>
      </c>
      <c r="J53" s="288"/>
      <c r="K53" s="289"/>
      <c r="L53" s="289"/>
      <c r="M53" s="289"/>
      <c r="N53" s="289"/>
      <c r="O53" s="289"/>
      <c r="P53" s="289"/>
      <c r="Q53" s="289"/>
      <c r="R53" s="290"/>
      <c r="S53" s="209"/>
      <c r="T53" s="189"/>
      <c r="U53" s="190"/>
    </row>
    <row r="54" spans="1:21" ht="27.75" hidden="1">
      <c r="A54" s="105"/>
      <c r="B54" s="86"/>
      <c r="C54" s="85"/>
      <c r="D54" s="86"/>
      <c r="E54" s="287"/>
      <c r="F54" s="287"/>
      <c r="G54" s="280">
        <f t="shared" si="2"/>
        <v>0</v>
      </c>
      <c r="H54" s="287"/>
      <c r="I54" s="280">
        <f t="shared" si="8"/>
        <v>0</v>
      </c>
      <c r="J54" s="288"/>
      <c r="K54" s="289"/>
      <c r="L54" s="289"/>
      <c r="M54" s="289"/>
      <c r="N54" s="289"/>
      <c r="O54" s="289"/>
      <c r="P54" s="289"/>
      <c r="Q54" s="289"/>
      <c r="R54" s="290"/>
      <c r="S54" s="209"/>
      <c r="T54" s="189"/>
      <c r="U54" s="190"/>
    </row>
    <row r="55" spans="1:21" ht="27.75" hidden="1">
      <c r="A55" s="105"/>
      <c r="B55" s="77"/>
      <c r="C55" s="85"/>
      <c r="D55" s="77"/>
      <c r="E55" s="287"/>
      <c r="F55" s="287"/>
      <c r="G55" s="280">
        <f t="shared" si="2"/>
        <v>0</v>
      </c>
      <c r="H55" s="287"/>
      <c r="I55" s="280">
        <f t="shared" si="8"/>
        <v>0</v>
      </c>
      <c r="J55" s="288"/>
      <c r="K55" s="289"/>
      <c r="L55" s="289"/>
      <c r="M55" s="289"/>
      <c r="N55" s="289"/>
      <c r="O55" s="289"/>
      <c r="P55" s="289"/>
      <c r="Q55" s="289"/>
      <c r="R55" s="290"/>
      <c r="S55" s="211"/>
      <c r="T55" s="193"/>
      <c r="U55" s="182"/>
    </row>
    <row r="56" spans="1:21" ht="27.75" hidden="1">
      <c r="A56" s="105"/>
      <c r="B56" s="86"/>
      <c r="C56" s="85"/>
      <c r="D56" s="86"/>
      <c r="E56" s="287"/>
      <c r="F56" s="287"/>
      <c r="G56" s="280">
        <f t="shared" si="2"/>
        <v>0</v>
      </c>
      <c r="H56" s="287"/>
      <c r="I56" s="280">
        <f t="shared" si="8"/>
        <v>0</v>
      </c>
      <c r="J56" s="288"/>
      <c r="K56" s="289"/>
      <c r="L56" s="289"/>
      <c r="M56" s="289"/>
      <c r="N56" s="289"/>
      <c r="O56" s="289"/>
      <c r="P56" s="289"/>
      <c r="Q56" s="289"/>
      <c r="R56" s="290"/>
      <c r="S56" s="209"/>
      <c r="T56" s="189"/>
      <c r="U56" s="190"/>
    </row>
    <row r="57" spans="1:21" ht="27.75" hidden="1">
      <c r="A57" s="105"/>
      <c r="B57" s="86"/>
      <c r="C57" s="85"/>
      <c r="D57" s="86"/>
      <c r="E57" s="287"/>
      <c r="F57" s="287"/>
      <c r="G57" s="280">
        <f t="shared" si="2"/>
        <v>0</v>
      </c>
      <c r="H57" s="287"/>
      <c r="I57" s="280">
        <f t="shared" si="8"/>
        <v>0</v>
      </c>
      <c r="J57" s="288"/>
      <c r="K57" s="289"/>
      <c r="L57" s="289"/>
      <c r="M57" s="289"/>
      <c r="N57" s="289"/>
      <c r="O57" s="289"/>
      <c r="P57" s="289"/>
      <c r="Q57" s="289"/>
      <c r="R57" s="290"/>
      <c r="S57" s="209"/>
      <c r="T57" s="189"/>
      <c r="U57" s="190"/>
    </row>
    <row r="58" spans="1:21" ht="27.75" hidden="1">
      <c r="A58" s="105"/>
      <c r="B58" s="77"/>
      <c r="C58" s="85"/>
      <c r="D58" s="77"/>
      <c r="E58" s="287"/>
      <c r="F58" s="287"/>
      <c r="G58" s="280">
        <f t="shared" si="2"/>
        <v>0</v>
      </c>
      <c r="H58" s="287"/>
      <c r="I58" s="280">
        <f>SUM(J58:R58)</f>
        <v>0</v>
      </c>
      <c r="J58" s="288"/>
      <c r="K58" s="289"/>
      <c r="L58" s="289"/>
      <c r="M58" s="289"/>
      <c r="N58" s="289"/>
      <c r="O58" s="289"/>
      <c r="P58" s="289"/>
      <c r="Q58" s="289"/>
      <c r="R58" s="290"/>
      <c r="S58" s="211"/>
      <c r="T58" s="193"/>
      <c r="U58" s="182"/>
    </row>
    <row r="59" spans="1:21" ht="27.75">
      <c r="A59" s="105"/>
      <c r="B59" s="86">
        <v>4</v>
      </c>
      <c r="C59" s="85" t="s">
        <v>46</v>
      </c>
      <c r="D59" s="86">
        <v>614700</v>
      </c>
      <c r="E59" s="280">
        <f aca="true" t="shared" si="9" ref="E59:U59">SUM(E60:E61)</f>
        <v>0</v>
      </c>
      <c r="F59" s="280">
        <f t="shared" si="9"/>
        <v>0</v>
      </c>
      <c r="G59" s="280">
        <f t="shared" si="9"/>
        <v>0</v>
      </c>
      <c r="H59" s="280">
        <f t="shared" si="9"/>
        <v>0</v>
      </c>
      <c r="I59" s="280">
        <f t="shared" si="9"/>
        <v>0</v>
      </c>
      <c r="J59" s="293">
        <f t="shared" si="9"/>
        <v>0</v>
      </c>
      <c r="K59" s="293">
        <f t="shared" si="9"/>
        <v>0</v>
      </c>
      <c r="L59" s="293">
        <f t="shared" si="9"/>
        <v>0</v>
      </c>
      <c r="M59" s="293">
        <f t="shared" si="9"/>
        <v>0</v>
      </c>
      <c r="N59" s="293">
        <f t="shared" si="9"/>
        <v>0</v>
      </c>
      <c r="O59" s="293">
        <f t="shared" si="9"/>
        <v>0</v>
      </c>
      <c r="P59" s="293">
        <f t="shared" si="9"/>
        <v>0</v>
      </c>
      <c r="Q59" s="293">
        <f t="shared" si="9"/>
        <v>0</v>
      </c>
      <c r="R59" s="293">
        <f t="shared" si="9"/>
        <v>0</v>
      </c>
      <c r="S59" s="212">
        <f t="shared" si="9"/>
        <v>0</v>
      </c>
      <c r="T59" s="118">
        <f t="shared" si="9"/>
        <v>0</v>
      </c>
      <c r="U59" s="119">
        <f t="shared" si="9"/>
        <v>0</v>
      </c>
    </row>
    <row r="60" spans="1:21" ht="27.75">
      <c r="A60" s="105"/>
      <c r="B60" s="86"/>
      <c r="C60" s="85"/>
      <c r="D60" s="86"/>
      <c r="E60" s="287"/>
      <c r="F60" s="287"/>
      <c r="G60" s="280">
        <f t="shared" si="2"/>
        <v>0</v>
      </c>
      <c r="H60" s="287"/>
      <c r="I60" s="280">
        <f>SUM(J60:R60)</f>
        <v>0</v>
      </c>
      <c r="J60" s="288"/>
      <c r="K60" s="289"/>
      <c r="L60" s="289"/>
      <c r="M60" s="289"/>
      <c r="N60" s="289"/>
      <c r="O60" s="289"/>
      <c r="P60" s="289"/>
      <c r="Q60" s="289"/>
      <c r="R60" s="290"/>
      <c r="S60" s="209"/>
      <c r="T60" s="189"/>
      <c r="U60" s="190"/>
    </row>
    <row r="61" spans="1:21" ht="27.75" hidden="1">
      <c r="A61" s="105"/>
      <c r="B61" s="86"/>
      <c r="C61" s="85"/>
      <c r="D61" s="86"/>
      <c r="E61" s="287"/>
      <c r="F61" s="287"/>
      <c r="G61" s="280">
        <f t="shared" si="2"/>
        <v>0</v>
      </c>
      <c r="H61" s="287"/>
      <c r="I61" s="280">
        <f>SUM(J61:R61)</f>
        <v>0</v>
      </c>
      <c r="J61" s="288"/>
      <c r="K61" s="289"/>
      <c r="L61" s="289"/>
      <c r="M61" s="289"/>
      <c r="N61" s="289"/>
      <c r="O61" s="289"/>
      <c r="P61" s="289"/>
      <c r="Q61" s="289"/>
      <c r="R61" s="290"/>
      <c r="S61" s="209"/>
      <c r="T61" s="189"/>
      <c r="U61" s="190"/>
    </row>
    <row r="62" spans="1:22" ht="27.75">
      <c r="A62" s="105"/>
      <c r="B62" s="86">
        <v>5</v>
      </c>
      <c r="C62" s="85" t="s">
        <v>47</v>
      </c>
      <c r="D62" s="86">
        <v>614800</v>
      </c>
      <c r="E62" s="280">
        <f aca="true" t="shared" si="10" ref="E62:U62">E63</f>
        <v>0</v>
      </c>
      <c r="F62" s="280">
        <f t="shared" si="10"/>
        <v>0</v>
      </c>
      <c r="G62" s="280">
        <f t="shared" si="10"/>
        <v>0</v>
      </c>
      <c r="H62" s="280">
        <f t="shared" si="10"/>
        <v>0</v>
      </c>
      <c r="I62" s="280">
        <f t="shared" si="10"/>
        <v>0</v>
      </c>
      <c r="J62" s="293">
        <f t="shared" si="10"/>
        <v>0</v>
      </c>
      <c r="K62" s="293">
        <f t="shared" si="10"/>
        <v>0</v>
      </c>
      <c r="L62" s="293">
        <f t="shared" si="10"/>
        <v>0</v>
      </c>
      <c r="M62" s="293">
        <f t="shared" si="10"/>
        <v>0</v>
      </c>
      <c r="N62" s="293">
        <f t="shared" si="10"/>
        <v>0</v>
      </c>
      <c r="O62" s="293">
        <f t="shared" si="10"/>
        <v>0</v>
      </c>
      <c r="P62" s="293">
        <f t="shared" si="10"/>
        <v>0</v>
      </c>
      <c r="Q62" s="293">
        <f t="shared" si="10"/>
        <v>0</v>
      </c>
      <c r="R62" s="293">
        <f t="shared" si="10"/>
        <v>0</v>
      </c>
      <c r="S62" s="194">
        <f t="shared" si="10"/>
        <v>0</v>
      </c>
      <c r="T62" s="87">
        <f t="shared" si="10"/>
        <v>0</v>
      </c>
      <c r="U62" s="87">
        <f t="shared" si="10"/>
        <v>0</v>
      </c>
      <c r="V62" s="74"/>
    </row>
    <row r="63" spans="1:21" ht="27.75">
      <c r="A63" s="105"/>
      <c r="B63" s="86"/>
      <c r="C63" s="85"/>
      <c r="D63" s="86"/>
      <c r="E63" s="287"/>
      <c r="F63" s="287"/>
      <c r="G63" s="280">
        <f t="shared" si="2"/>
        <v>0</v>
      </c>
      <c r="H63" s="287"/>
      <c r="I63" s="280">
        <f>SUM(J63:R63)</f>
        <v>0</v>
      </c>
      <c r="J63" s="288"/>
      <c r="K63" s="289"/>
      <c r="L63" s="289"/>
      <c r="M63" s="289"/>
      <c r="N63" s="289"/>
      <c r="O63" s="289"/>
      <c r="P63" s="289"/>
      <c r="Q63" s="289"/>
      <c r="R63" s="290"/>
      <c r="S63" s="209"/>
      <c r="T63" s="189"/>
      <c r="U63" s="190"/>
    </row>
    <row r="64" spans="1:21" ht="27.75">
      <c r="A64" s="105"/>
      <c r="B64" s="86">
        <v>6</v>
      </c>
      <c r="C64" s="85" t="s">
        <v>48</v>
      </c>
      <c r="D64" s="86">
        <v>614900</v>
      </c>
      <c r="E64" s="280">
        <f aca="true" t="shared" si="11" ref="E64:U64">E65</f>
        <v>0</v>
      </c>
      <c r="F64" s="280">
        <f t="shared" si="11"/>
        <v>0</v>
      </c>
      <c r="G64" s="280">
        <f t="shared" si="11"/>
        <v>0</v>
      </c>
      <c r="H64" s="280">
        <f t="shared" si="11"/>
        <v>0</v>
      </c>
      <c r="I64" s="280">
        <f t="shared" si="11"/>
        <v>0</v>
      </c>
      <c r="J64" s="293">
        <f t="shared" si="11"/>
        <v>0</v>
      </c>
      <c r="K64" s="293">
        <f t="shared" si="11"/>
        <v>0</v>
      </c>
      <c r="L64" s="293">
        <f t="shared" si="11"/>
        <v>0</v>
      </c>
      <c r="M64" s="293">
        <f t="shared" si="11"/>
        <v>0</v>
      </c>
      <c r="N64" s="293">
        <f t="shared" si="11"/>
        <v>0</v>
      </c>
      <c r="O64" s="293">
        <f t="shared" si="11"/>
        <v>0</v>
      </c>
      <c r="P64" s="293">
        <f t="shared" si="11"/>
        <v>0</v>
      </c>
      <c r="Q64" s="293">
        <f t="shared" si="11"/>
        <v>0</v>
      </c>
      <c r="R64" s="293">
        <f t="shared" si="11"/>
        <v>0</v>
      </c>
      <c r="S64" s="206">
        <f t="shared" si="11"/>
        <v>0</v>
      </c>
      <c r="T64" s="181">
        <f t="shared" si="11"/>
        <v>0</v>
      </c>
      <c r="U64" s="182">
        <f t="shared" si="11"/>
        <v>0</v>
      </c>
    </row>
    <row r="65" spans="1:21" ht="27.75">
      <c r="A65" s="105"/>
      <c r="B65" s="77"/>
      <c r="C65" s="78"/>
      <c r="D65" s="77"/>
      <c r="E65" s="287"/>
      <c r="F65" s="287"/>
      <c r="G65" s="280">
        <f t="shared" si="2"/>
        <v>0</v>
      </c>
      <c r="H65" s="287"/>
      <c r="I65" s="280">
        <f>SUM(J65:R65)</f>
        <v>0</v>
      </c>
      <c r="J65" s="288"/>
      <c r="K65" s="289"/>
      <c r="L65" s="289"/>
      <c r="M65" s="289"/>
      <c r="N65" s="289"/>
      <c r="O65" s="289"/>
      <c r="P65" s="289"/>
      <c r="Q65" s="289"/>
      <c r="R65" s="290"/>
      <c r="S65" s="206"/>
      <c r="T65" s="181"/>
      <c r="U65" s="182"/>
    </row>
    <row r="66" spans="1:21" ht="46.5" thickBot="1">
      <c r="A66" s="105"/>
      <c r="B66" s="183" t="s">
        <v>13</v>
      </c>
      <c r="C66" s="184" t="s">
        <v>60</v>
      </c>
      <c r="D66" s="185">
        <v>615000</v>
      </c>
      <c r="E66" s="283">
        <f aca="true" t="shared" si="12" ref="E66:U66">E67+E70</f>
        <v>0</v>
      </c>
      <c r="F66" s="283">
        <f t="shared" si="12"/>
        <v>0</v>
      </c>
      <c r="G66" s="283">
        <f t="shared" si="12"/>
        <v>0</v>
      </c>
      <c r="H66" s="283">
        <f t="shared" si="12"/>
        <v>0</v>
      </c>
      <c r="I66" s="283">
        <f t="shared" si="12"/>
        <v>0</v>
      </c>
      <c r="J66" s="284">
        <f t="shared" si="12"/>
        <v>0</v>
      </c>
      <c r="K66" s="284">
        <f t="shared" si="12"/>
        <v>0</v>
      </c>
      <c r="L66" s="284">
        <f t="shared" si="12"/>
        <v>0</v>
      </c>
      <c r="M66" s="284">
        <f t="shared" si="12"/>
        <v>0</v>
      </c>
      <c r="N66" s="284">
        <f t="shared" si="12"/>
        <v>0</v>
      </c>
      <c r="O66" s="284">
        <f t="shared" si="12"/>
        <v>0</v>
      </c>
      <c r="P66" s="284">
        <f t="shared" si="12"/>
        <v>0</v>
      </c>
      <c r="Q66" s="284">
        <f t="shared" si="12"/>
        <v>0</v>
      </c>
      <c r="R66" s="284">
        <f t="shared" si="12"/>
        <v>0</v>
      </c>
      <c r="S66" s="207">
        <f t="shared" si="12"/>
        <v>0</v>
      </c>
      <c r="T66" s="171">
        <f t="shared" si="12"/>
        <v>0</v>
      </c>
      <c r="U66" s="172">
        <f t="shared" si="12"/>
        <v>0</v>
      </c>
    </row>
    <row r="67" spans="1:21" ht="27.75">
      <c r="A67" s="105"/>
      <c r="B67" s="186">
        <v>1</v>
      </c>
      <c r="C67" s="83" t="s">
        <v>49</v>
      </c>
      <c r="D67" s="109">
        <v>615100</v>
      </c>
      <c r="E67" s="291">
        <f>SUM(E68:E69)</f>
        <v>0</v>
      </c>
      <c r="F67" s="291">
        <f aca="true" t="shared" si="13" ref="F67:U67">SUM(F68:F69)</f>
        <v>0</v>
      </c>
      <c r="G67" s="291">
        <f t="shared" si="13"/>
        <v>0</v>
      </c>
      <c r="H67" s="291">
        <f t="shared" si="13"/>
        <v>0</v>
      </c>
      <c r="I67" s="291">
        <f t="shared" si="13"/>
        <v>0</v>
      </c>
      <c r="J67" s="299">
        <f t="shared" si="13"/>
        <v>0</v>
      </c>
      <c r="K67" s="299">
        <f t="shared" si="13"/>
        <v>0</v>
      </c>
      <c r="L67" s="299">
        <f t="shared" si="13"/>
        <v>0</v>
      </c>
      <c r="M67" s="299">
        <f t="shared" si="13"/>
        <v>0</v>
      </c>
      <c r="N67" s="299">
        <f t="shared" si="13"/>
        <v>0</v>
      </c>
      <c r="O67" s="299">
        <f t="shared" si="13"/>
        <v>0</v>
      </c>
      <c r="P67" s="299">
        <f t="shared" si="13"/>
        <v>0</v>
      </c>
      <c r="Q67" s="299">
        <f t="shared" si="13"/>
        <v>0</v>
      </c>
      <c r="R67" s="299">
        <f t="shared" si="13"/>
        <v>0</v>
      </c>
      <c r="S67" s="208">
        <f t="shared" si="13"/>
        <v>0</v>
      </c>
      <c r="T67" s="187">
        <f t="shared" si="13"/>
        <v>0</v>
      </c>
      <c r="U67" s="188">
        <f t="shared" si="13"/>
        <v>0</v>
      </c>
    </row>
    <row r="68" spans="1:21" ht="27.75">
      <c r="A68" s="105"/>
      <c r="B68" s="86"/>
      <c r="C68" s="85"/>
      <c r="D68" s="86"/>
      <c r="E68" s="287"/>
      <c r="F68" s="287"/>
      <c r="G68" s="280">
        <f t="shared" si="2"/>
        <v>0</v>
      </c>
      <c r="H68" s="287"/>
      <c r="I68" s="280">
        <f>SUM(J68:R68)</f>
        <v>0</v>
      </c>
      <c r="J68" s="288"/>
      <c r="K68" s="289"/>
      <c r="L68" s="289"/>
      <c r="M68" s="289"/>
      <c r="N68" s="289"/>
      <c r="O68" s="289"/>
      <c r="P68" s="289"/>
      <c r="Q68" s="289"/>
      <c r="R68" s="290"/>
      <c r="S68" s="209"/>
      <c r="T68" s="189"/>
      <c r="U68" s="190"/>
    </row>
    <row r="69" spans="1:21" ht="27.75" hidden="1">
      <c r="A69" s="105"/>
      <c r="B69" s="86"/>
      <c r="C69" s="85"/>
      <c r="D69" s="86"/>
      <c r="E69" s="287"/>
      <c r="F69" s="287"/>
      <c r="G69" s="280">
        <f t="shared" si="2"/>
        <v>0</v>
      </c>
      <c r="H69" s="287"/>
      <c r="I69" s="280">
        <f>SUM(J69:R69)</f>
        <v>0</v>
      </c>
      <c r="J69" s="288"/>
      <c r="K69" s="289"/>
      <c r="L69" s="289"/>
      <c r="M69" s="289"/>
      <c r="N69" s="289"/>
      <c r="O69" s="289"/>
      <c r="P69" s="289"/>
      <c r="Q69" s="289"/>
      <c r="R69" s="290"/>
      <c r="S69" s="209"/>
      <c r="T69" s="189"/>
      <c r="U69" s="190"/>
    </row>
    <row r="70" spans="1:21" ht="47.25">
      <c r="A70" s="105"/>
      <c r="B70" s="86">
        <v>2</v>
      </c>
      <c r="C70" s="88" t="s">
        <v>50</v>
      </c>
      <c r="D70" s="86">
        <v>615200</v>
      </c>
      <c r="E70" s="300">
        <f>E72+E71</f>
        <v>0</v>
      </c>
      <c r="F70" s="300">
        <f aca="true" t="shared" si="14" ref="F70:R70">F72+F71</f>
        <v>0</v>
      </c>
      <c r="G70" s="300">
        <f t="shared" si="14"/>
        <v>0</v>
      </c>
      <c r="H70" s="300">
        <f t="shared" si="14"/>
        <v>0</v>
      </c>
      <c r="I70" s="300">
        <f t="shared" si="14"/>
        <v>0</v>
      </c>
      <c r="J70" s="293">
        <f t="shared" si="14"/>
        <v>0</v>
      </c>
      <c r="K70" s="293">
        <f t="shared" si="14"/>
        <v>0</v>
      </c>
      <c r="L70" s="293">
        <f t="shared" si="14"/>
        <v>0</v>
      </c>
      <c r="M70" s="293">
        <f t="shared" si="14"/>
        <v>0</v>
      </c>
      <c r="N70" s="293">
        <f t="shared" si="14"/>
        <v>0</v>
      </c>
      <c r="O70" s="293">
        <f t="shared" si="14"/>
        <v>0</v>
      </c>
      <c r="P70" s="293">
        <f t="shared" si="14"/>
        <v>0</v>
      </c>
      <c r="Q70" s="293">
        <f t="shared" si="14"/>
        <v>0</v>
      </c>
      <c r="R70" s="293">
        <f t="shared" si="14"/>
        <v>0</v>
      </c>
      <c r="S70" s="209">
        <f>S72</f>
        <v>0</v>
      </c>
      <c r="T70" s="189">
        <f>T72</f>
        <v>0</v>
      </c>
      <c r="U70" s="190">
        <f>U72</f>
        <v>0</v>
      </c>
    </row>
    <row r="71" spans="1:21" ht="27.75">
      <c r="A71" s="105"/>
      <c r="B71" s="86"/>
      <c r="C71" s="88"/>
      <c r="D71" s="86"/>
      <c r="E71" s="287"/>
      <c r="F71" s="287"/>
      <c r="G71" s="280">
        <f t="shared" si="2"/>
        <v>0</v>
      </c>
      <c r="H71" s="287"/>
      <c r="I71" s="280">
        <f>SUM(J71:R71)</f>
        <v>0</v>
      </c>
      <c r="J71" s="288"/>
      <c r="K71" s="289"/>
      <c r="L71" s="289"/>
      <c r="M71" s="289"/>
      <c r="N71" s="289"/>
      <c r="O71" s="289"/>
      <c r="P71" s="289"/>
      <c r="Q71" s="289"/>
      <c r="R71" s="290"/>
      <c r="S71" s="209"/>
      <c r="T71" s="189"/>
      <c r="U71" s="190"/>
    </row>
    <row r="72" spans="1:21" ht="27.75" hidden="1">
      <c r="A72" s="105"/>
      <c r="B72" s="86"/>
      <c r="C72" s="88"/>
      <c r="D72" s="86"/>
      <c r="E72" s="287"/>
      <c r="F72" s="287"/>
      <c r="G72" s="280">
        <f t="shared" si="2"/>
        <v>0</v>
      </c>
      <c r="H72" s="287"/>
      <c r="I72" s="280">
        <f>SUM(J72:R72)</f>
        <v>0</v>
      </c>
      <c r="J72" s="288"/>
      <c r="K72" s="289"/>
      <c r="L72" s="289"/>
      <c r="M72" s="289"/>
      <c r="N72" s="289"/>
      <c r="O72" s="289"/>
      <c r="P72" s="289"/>
      <c r="Q72" s="289"/>
      <c r="R72" s="290"/>
      <c r="S72" s="209"/>
      <c r="T72" s="189"/>
      <c r="U72" s="190"/>
    </row>
    <row r="73" spans="1:21" ht="27.75" thickBot="1">
      <c r="A73" s="105"/>
      <c r="B73" s="183" t="s">
        <v>14</v>
      </c>
      <c r="C73" s="184" t="s">
        <v>28</v>
      </c>
      <c r="D73" s="185">
        <v>616000</v>
      </c>
      <c r="E73" s="283">
        <f aca="true" t="shared" si="15" ref="E73:U73">E74</f>
        <v>0</v>
      </c>
      <c r="F73" s="283">
        <f t="shared" si="15"/>
        <v>0</v>
      </c>
      <c r="G73" s="283">
        <f t="shared" si="15"/>
        <v>0</v>
      </c>
      <c r="H73" s="283">
        <f t="shared" si="15"/>
        <v>0</v>
      </c>
      <c r="I73" s="283">
        <f t="shared" si="15"/>
        <v>0</v>
      </c>
      <c r="J73" s="301">
        <f t="shared" si="15"/>
        <v>0</v>
      </c>
      <c r="K73" s="301">
        <f t="shared" si="15"/>
        <v>0</v>
      </c>
      <c r="L73" s="301">
        <f t="shared" si="15"/>
        <v>0</v>
      </c>
      <c r="M73" s="301">
        <f t="shared" si="15"/>
        <v>0</v>
      </c>
      <c r="N73" s="301">
        <f t="shared" si="15"/>
        <v>0</v>
      </c>
      <c r="O73" s="301">
        <f t="shared" si="15"/>
        <v>0</v>
      </c>
      <c r="P73" s="301">
        <f t="shared" si="15"/>
        <v>0</v>
      </c>
      <c r="Q73" s="301">
        <f t="shared" si="15"/>
        <v>0</v>
      </c>
      <c r="R73" s="301">
        <f t="shared" si="15"/>
        <v>0</v>
      </c>
      <c r="S73" s="207">
        <f t="shared" si="15"/>
        <v>0</v>
      </c>
      <c r="T73" s="171">
        <f t="shared" si="15"/>
        <v>0</v>
      </c>
      <c r="U73" s="172">
        <f t="shared" si="15"/>
        <v>0</v>
      </c>
    </row>
    <row r="74" spans="1:21" ht="27.75">
      <c r="A74" s="105"/>
      <c r="B74" s="195">
        <v>1</v>
      </c>
      <c r="C74" s="89" t="s">
        <v>51</v>
      </c>
      <c r="D74" s="110">
        <v>616200</v>
      </c>
      <c r="E74" s="287"/>
      <c r="F74" s="287"/>
      <c r="G74" s="280">
        <f t="shared" si="2"/>
        <v>0</v>
      </c>
      <c r="H74" s="287"/>
      <c r="I74" s="280">
        <f>SUM(J74:R74)</f>
        <v>0</v>
      </c>
      <c r="J74" s="303"/>
      <c r="K74" s="304"/>
      <c r="L74" s="304"/>
      <c r="M74" s="305"/>
      <c r="N74" s="305"/>
      <c r="O74" s="305"/>
      <c r="P74" s="305"/>
      <c r="Q74" s="305"/>
      <c r="R74" s="306"/>
      <c r="S74" s="213"/>
      <c r="T74" s="196"/>
      <c r="U74" s="197"/>
    </row>
    <row r="75" spans="1:21" ht="46.5" thickBot="1">
      <c r="A75" s="105"/>
      <c r="B75" s="183" t="s">
        <v>15</v>
      </c>
      <c r="C75" s="184" t="s">
        <v>77</v>
      </c>
      <c r="D75" s="198"/>
      <c r="E75" s="283">
        <f aca="true" t="shared" si="16" ref="E75:U75">SUM(E76:E81)</f>
        <v>0</v>
      </c>
      <c r="F75" s="283">
        <f t="shared" si="16"/>
        <v>0</v>
      </c>
      <c r="G75" s="283">
        <f t="shared" si="16"/>
        <v>0</v>
      </c>
      <c r="H75" s="285">
        <f t="shared" si="16"/>
        <v>0</v>
      </c>
      <c r="I75" s="283">
        <f t="shared" si="16"/>
        <v>0</v>
      </c>
      <c r="J75" s="284">
        <f t="shared" si="16"/>
        <v>0</v>
      </c>
      <c r="K75" s="284">
        <f t="shared" si="16"/>
        <v>0</v>
      </c>
      <c r="L75" s="284">
        <f t="shared" si="16"/>
        <v>0</v>
      </c>
      <c r="M75" s="284">
        <f t="shared" si="16"/>
        <v>0</v>
      </c>
      <c r="N75" s="284">
        <f t="shared" si="16"/>
        <v>0</v>
      </c>
      <c r="O75" s="284">
        <f t="shared" si="16"/>
        <v>0</v>
      </c>
      <c r="P75" s="284">
        <f t="shared" si="16"/>
        <v>0</v>
      </c>
      <c r="Q75" s="284">
        <f t="shared" si="16"/>
        <v>0</v>
      </c>
      <c r="R75" s="284">
        <f t="shared" si="16"/>
        <v>0</v>
      </c>
      <c r="S75" s="207">
        <f t="shared" si="16"/>
        <v>0</v>
      </c>
      <c r="T75" s="171">
        <f t="shared" si="16"/>
        <v>0</v>
      </c>
      <c r="U75" s="172">
        <f t="shared" si="16"/>
        <v>0</v>
      </c>
    </row>
    <row r="76" spans="1:21" ht="47.25">
      <c r="A76" s="105"/>
      <c r="B76" s="199">
        <v>1</v>
      </c>
      <c r="C76" s="92" t="s">
        <v>52</v>
      </c>
      <c r="D76" s="111">
        <v>821100</v>
      </c>
      <c r="E76" s="308"/>
      <c r="F76" s="308"/>
      <c r="G76" s="280">
        <f t="shared" si="2"/>
        <v>0</v>
      </c>
      <c r="H76" s="340"/>
      <c r="I76" s="341">
        <f aca="true" t="shared" si="17" ref="I76:I81">SUM(J76:R76)</f>
        <v>0</v>
      </c>
      <c r="J76" s="310"/>
      <c r="K76" s="310"/>
      <c r="L76" s="310"/>
      <c r="M76" s="310"/>
      <c r="N76" s="310"/>
      <c r="O76" s="310"/>
      <c r="P76" s="310"/>
      <c r="Q76" s="310"/>
      <c r="R76" s="310"/>
      <c r="S76" s="214"/>
      <c r="T76" s="200"/>
      <c r="U76" s="201"/>
    </row>
    <row r="77" spans="1:21" ht="27.75">
      <c r="A77" s="105"/>
      <c r="B77" s="77">
        <v>2</v>
      </c>
      <c r="C77" s="78" t="s">
        <v>23</v>
      </c>
      <c r="D77" s="77">
        <v>821200</v>
      </c>
      <c r="E77" s="308"/>
      <c r="F77" s="308"/>
      <c r="G77" s="280">
        <f t="shared" si="2"/>
        <v>0</v>
      </c>
      <c r="H77" s="289"/>
      <c r="I77" s="341">
        <f t="shared" si="17"/>
        <v>0</v>
      </c>
      <c r="J77" s="310"/>
      <c r="K77" s="310"/>
      <c r="L77" s="310"/>
      <c r="M77" s="310"/>
      <c r="N77" s="310"/>
      <c r="O77" s="310"/>
      <c r="P77" s="310"/>
      <c r="Q77" s="310"/>
      <c r="R77" s="310"/>
      <c r="S77" s="206"/>
      <c r="T77" s="181"/>
      <c r="U77" s="182"/>
    </row>
    <row r="78" spans="1:21" ht="27.75">
      <c r="A78" s="105"/>
      <c r="B78" s="77">
        <v>3</v>
      </c>
      <c r="C78" s="78" t="s">
        <v>24</v>
      </c>
      <c r="D78" s="77">
        <v>821300</v>
      </c>
      <c r="E78" s="308"/>
      <c r="F78" s="308"/>
      <c r="G78" s="280">
        <f t="shared" si="2"/>
        <v>0</v>
      </c>
      <c r="H78" s="289"/>
      <c r="I78" s="341">
        <f t="shared" si="17"/>
        <v>0</v>
      </c>
      <c r="J78" s="310"/>
      <c r="K78" s="310"/>
      <c r="L78" s="310"/>
      <c r="M78" s="310"/>
      <c r="N78" s="310"/>
      <c r="O78" s="310"/>
      <c r="P78" s="310"/>
      <c r="Q78" s="310"/>
      <c r="R78" s="310"/>
      <c r="S78" s="206"/>
      <c r="T78" s="181"/>
      <c r="U78" s="182"/>
    </row>
    <row r="79" spans="1:21" ht="27.75">
      <c r="A79" s="105"/>
      <c r="B79" s="77">
        <v>4</v>
      </c>
      <c r="C79" s="88" t="s">
        <v>25</v>
      </c>
      <c r="D79" s="77">
        <v>821400</v>
      </c>
      <c r="E79" s="308"/>
      <c r="F79" s="308"/>
      <c r="G79" s="280">
        <f t="shared" si="2"/>
        <v>0</v>
      </c>
      <c r="H79" s="289"/>
      <c r="I79" s="341">
        <f t="shared" si="17"/>
        <v>0</v>
      </c>
      <c r="J79" s="310"/>
      <c r="K79" s="310"/>
      <c r="L79" s="310"/>
      <c r="M79" s="310"/>
      <c r="N79" s="310"/>
      <c r="O79" s="310"/>
      <c r="P79" s="310"/>
      <c r="Q79" s="310"/>
      <c r="R79" s="310"/>
      <c r="S79" s="206"/>
      <c r="T79" s="181"/>
      <c r="U79" s="182"/>
    </row>
    <row r="80" spans="1:21" ht="27.75">
      <c r="A80" s="105"/>
      <c r="B80" s="77">
        <v>5</v>
      </c>
      <c r="C80" s="88" t="s">
        <v>26</v>
      </c>
      <c r="D80" s="77">
        <v>821500</v>
      </c>
      <c r="E80" s="308"/>
      <c r="F80" s="308"/>
      <c r="G80" s="280">
        <f t="shared" si="2"/>
        <v>0</v>
      </c>
      <c r="H80" s="289"/>
      <c r="I80" s="341">
        <f t="shared" si="17"/>
        <v>0</v>
      </c>
      <c r="J80" s="310"/>
      <c r="K80" s="310"/>
      <c r="L80" s="310"/>
      <c r="M80" s="310"/>
      <c r="N80" s="310"/>
      <c r="O80" s="310"/>
      <c r="P80" s="310"/>
      <c r="Q80" s="310"/>
      <c r="R80" s="310"/>
      <c r="S80" s="206"/>
      <c r="T80" s="181"/>
      <c r="U80" s="182"/>
    </row>
    <row r="81" spans="1:22" ht="27.75">
      <c r="A81" s="105"/>
      <c r="B81" s="77">
        <v>6</v>
      </c>
      <c r="C81" s="88" t="s">
        <v>27</v>
      </c>
      <c r="D81" s="77">
        <v>821600</v>
      </c>
      <c r="E81" s="308"/>
      <c r="F81" s="308"/>
      <c r="G81" s="280">
        <f t="shared" si="2"/>
        <v>0</v>
      </c>
      <c r="H81" s="289"/>
      <c r="I81" s="341">
        <f t="shared" si="17"/>
        <v>0</v>
      </c>
      <c r="J81" s="310"/>
      <c r="K81" s="310"/>
      <c r="L81" s="310"/>
      <c r="M81" s="310"/>
      <c r="N81" s="310"/>
      <c r="O81" s="310"/>
      <c r="P81" s="310"/>
      <c r="Q81" s="310"/>
      <c r="R81" s="310"/>
      <c r="S81" s="206"/>
      <c r="T81" s="181"/>
      <c r="U81" s="182"/>
      <c r="V81" s="6"/>
    </row>
    <row r="82" spans="1:22" ht="46.5" thickBot="1">
      <c r="A82" s="106"/>
      <c r="B82" s="183"/>
      <c r="C82" s="184" t="s">
        <v>90</v>
      </c>
      <c r="D82" s="198"/>
      <c r="E82" s="283">
        <f aca="true" t="shared" si="18" ref="E82:U82">E14+E26+E66+E73+E75</f>
        <v>0</v>
      </c>
      <c r="F82" s="283">
        <f t="shared" si="18"/>
        <v>0</v>
      </c>
      <c r="G82" s="283">
        <f t="shared" si="18"/>
        <v>0</v>
      </c>
      <c r="H82" s="342">
        <f t="shared" si="18"/>
        <v>0</v>
      </c>
      <c r="I82" s="283">
        <f t="shared" si="18"/>
        <v>0</v>
      </c>
      <c r="J82" s="313">
        <f t="shared" si="18"/>
        <v>0</v>
      </c>
      <c r="K82" s="313">
        <f t="shared" si="18"/>
        <v>0</v>
      </c>
      <c r="L82" s="313">
        <f t="shared" si="18"/>
        <v>0</v>
      </c>
      <c r="M82" s="313">
        <f t="shared" si="18"/>
        <v>0</v>
      </c>
      <c r="N82" s="313">
        <f t="shared" si="18"/>
        <v>0</v>
      </c>
      <c r="O82" s="313">
        <f t="shared" si="18"/>
        <v>0</v>
      </c>
      <c r="P82" s="313">
        <f t="shared" si="18"/>
        <v>0</v>
      </c>
      <c r="Q82" s="313">
        <f t="shared" si="18"/>
        <v>0</v>
      </c>
      <c r="R82" s="313">
        <f t="shared" si="18"/>
        <v>0</v>
      </c>
      <c r="S82" s="207">
        <f t="shared" si="18"/>
        <v>0</v>
      </c>
      <c r="T82" s="171">
        <f t="shared" si="18"/>
        <v>0</v>
      </c>
      <c r="U82" s="172">
        <f t="shared" si="18"/>
        <v>0</v>
      </c>
      <c r="V82" s="6"/>
    </row>
    <row r="83" spans="1:22" ht="23.25">
      <c r="A83" s="70"/>
      <c r="B83" s="93"/>
      <c r="C83" s="94"/>
      <c r="D83" s="95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64"/>
      <c r="S83" s="64"/>
      <c r="T83" s="64"/>
      <c r="U83" s="64"/>
      <c r="V83" s="6"/>
    </row>
    <row r="84" spans="1:22" ht="23.25">
      <c r="A84" s="70"/>
      <c r="B84" s="93"/>
      <c r="C84" s="94"/>
      <c r="D84" s="95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64"/>
      <c r="S84" s="64"/>
      <c r="T84" s="64"/>
      <c r="U84" s="64"/>
      <c r="V84" s="6"/>
    </row>
    <row r="85" spans="1:22" ht="15.75" customHeight="1">
      <c r="A85" s="70"/>
      <c r="B85" s="97"/>
      <c r="C85" s="619"/>
      <c r="D85" s="619"/>
      <c r="E85" s="619"/>
      <c r="F85" s="619"/>
      <c r="G85" s="619"/>
      <c r="H85" s="619"/>
      <c r="I85" s="619"/>
      <c r="J85" s="619"/>
      <c r="K85" s="619"/>
      <c r="L85" s="619"/>
      <c r="M85" s="619"/>
      <c r="N85" s="619"/>
      <c r="O85" s="619"/>
      <c r="P85" s="619"/>
      <c r="Q85" s="619"/>
      <c r="R85" s="65"/>
      <c r="S85" s="65"/>
      <c r="T85" s="65"/>
      <c r="U85" s="65"/>
      <c r="V85" s="6"/>
    </row>
    <row r="86" spans="1:22" ht="15.75" customHeight="1">
      <c r="A86" s="70"/>
      <c r="B86" s="97"/>
      <c r="C86" s="98"/>
      <c r="D86" s="98"/>
      <c r="E86" s="98"/>
      <c r="F86" s="98"/>
      <c r="G86" s="98"/>
      <c r="H86" s="98"/>
      <c r="I86" s="98"/>
      <c r="K86" s="98"/>
      <c r="L86" s="98"/>
      <c r="M86" s="98"/>
      <c r="N86" s="98"/>
      <c r="O86" s="98"/>
      <c r="P86" s="203"/>
      <c r="Q86" s="203"/>
      <c r="R86" s="66"/>
      <c r="S86" s="66"/>
      <c r="T86" s="66"/>
      <c r="U86" s="66"/>
      <c r="V86" s="6"/>
    </row>
    <row r="87" spans="1:22" ht="27" customHeight="1">
      <c r="A87" s="70"/>
      <c r="B87" s="97"/>
      <c r="C87" s="98"/>
      <c r="D87" s="98"/>
      <c r="E87" s="98"/>
      <c r="F87" s="98"/>
      <c r="G87" s="98"/>
      <c r="H87" s="98"/>
      <c r="I87" s="98"/>
      <c r="K87" s="98"/>
      <c r="L87" s="98"/>
      <c r="M87" s="98"/>
      <c r="N87" s="98"/>
      <c r="O87" s="98"/>
      <c r="P87" s="98"/>
      <c r="Q87" s="98" t="s">
        <v>55</v>
      </c>
      <c r="R87" s="65"/>
      <c r="S87" s="65"/>
      <c r="T87" s="65"/>
      <c r="U87" s="65"/>
      <c r="V87" s="6"/>
    </row>
    <row r="88" spans="2:22" ht="15" customHeight="1">
      <c r="B88" s="56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56"/>
      <c r="Q88" s="68"/>
      <c r="R88" s="68"/>
      <c r="S88" s="56"/>
      <c r="T88" s="69" t="s">
        <v>55</v>
      </c>
      <c r="U88" s="51"/>
      <c r="V88" s="6"/>
    </row>
    <row r="89" spans="2:21" ht="1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2:21" ht="18.7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5"/>
      <c r="R90" s="3"/>
      <c r="S90" s="6"/>
      <c r="T90" s="5"/>
      <c r="U90" s="10"/>
    </row>
    <row r="91" spans="2:21" ht="1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2:21" ht="1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</sheetData>
  <sheetProtection password="C5C5" sheet="1" formatCells="0" formatColumns="0" formatRows="0"/>
  <mergeCells count="17">
    <mergeCell ref="J10:U11"/>
    <mergeCell ref="B1:U1"/>
    <mergeCell ref="S2:T3"/>
    <mergeCell ref="B3:C3"/>
    <mergeCell ref="D3:Q3"/>
    <mergeCell ref="B6:Q6"/>
    <mergeCell ref="D7:L7"/>
    <mergeCell ref="C85:Q85"/>
    <mergeCell ref="D8:L8"/>
    <mergeCell ref="B10:B12"/>
    <mergeCell ref="C10:C12"/>
    <mergeCell ref="D10:D12"/>
    <mergeCell ref="E10:E12"/>
    <mergeCell ref="F10:F12"/>
    <mergeCell ref="G10:G12"/>
    <mergeCell ref="H10:H12"/>
    <mergeCell ref="I10:I12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2" r:id="rId1"/>
  <headerFooter>
    <oddFooter>&amp;C&amp;A&amp;RPage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92"/>
  <sheetViews>
    <sheetView view="pageBreakPreview" zoomScale="48" zoomScaleNormal="60" zoomScaleSheetLayoutView="48" workbookViewId="0" topLeftCell="D6">
      <selection activeCell="H10" sqref="H10:I13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2" width="25.7109375" style="4" hidden="1" customWidth="1"/>
    <col min="13" max="18" width="25.7109375" style="4" customWidth="1"/>
    <col min="19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605" t="s">
        <v>53</v>
      </c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606"/>
      <c r="N1" s="606"/>
      <c r="O1" s="606"/>
      <c r="P1" s="606"/>
      <c r="Q1" s="606"/>
      <c r="R1" s="606"/>
      <c r="S1" s="606"/>
      <c r="T1" s="606"/>
      <c r="U1" s="606"/>
    </row>
    <row r="2" spans="2:21" ht="24" customHeight="1">
      <c r="B2" s="51"/>
      <c r="C2" s="51"/>
      <c r="D2" s="51"/>
      <c r="E2" s="51"/>
      <c r="F2" s="51"/>
      <c r="G2" s="51"/>
      <c r="H2" s="51"/>
      <c r="I2" s="51"/>
      <c r="J2" s="51"/>
      <c r="M2" s="51"/>
      <c r="N2" s="51"/>
      <c r="O2" s="51"/>
      <c r="P2" s="52" t="s">
        <v>54</v>
      </c>
      <c r="Q2" s="100"/>
      <c r="R2" s="51"/>
      <c r="S2" s="607" t="s">
        <v>54</v>
      </c>
      <c r="T2" s="607"/>
      <c r="U2" s="202"/>
    </row>
    <row r="3" spans="2:21" ht="31.5" customHeight="1">
      <c r="B3" s="605" t="s">
        <v>58</v>
      </c>
      <c r="C3" s="605"/>
      <c r="D3" s="608"/>
      <c r="E3" s="608"/>
      <c r="F3" s="608"/>
      <c r="G3" s="608"/>
      <c r="H3" s="608"/>
      <c r="I3" s="608"/>
      <c r="J3" s="608"/>
      <c r="K3" s="608"/>
      <c r="L3" s="608"/>
      <c r="M3" s="608"/>
      <c r="N3" s="608"/>
      <c r="O3" s="608"/>
      <c r="P3" s="608"/>
      <c r="Q3" s="608"/>
      <c r="R3" s="50"/>
      <c r="S3" s="607"/>
      <c r="T3" s="607"/>
      <c r="U3" s="53"/>
    </row>
    <row r="4" spans="2:21" ht="21"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2" t="s">
        <v>63</v>
      </c>
      <c r="Q4" s="53"/>
      <c r="R4" s="54"/>
      <c r="S4" s="55"/>
      <c r="T4" s="56"/>
      <c r="U4" s="57"/>
    </row>
    <row r="5" spans="2:21" ht="30" customHeight="1">
      <c r="B5" s="58" t="s">
        <v>70</v>
      </c>
      <c r="C5" s="58"/>
      <c r="D5" s="58"/>
      <c r="E5" s="58"/>
      <c r="F5" s="58"/>
      <c r="G5" s="58"/>
      <c r="H5" s="58"/>
      <c r="I5" s="58"/>
      <c r="J5" s="58"/>
      <c r="M5" s="58"/>
      <c r="N5" s="58"/>
      <c r="O5" s="58"/>
      <c r="P5" s="52" t="s">
        <v>65</v>
      </c>
      <c r="Q5" s="99"/>
      <c r="R5" s="52"/>
      <c r="S5" s="52" t="s">
        <v>63</v>
      </c>
      <c r="T5" s="52"/>
      <c r="U5" s="59"/>
    </row>
    <row r="6" spans="2:21" ht="21" customHeight="1">
      <c r="B6" s="630"/>
      <c r="C6" s="630"/>
      <c r="D6" s="630"/>
      <c r="E6" s="630"/>
      <c r="F6" s="630"/>
      <c r="G6" s="630"/>
      <c r="H6" s="630"/>
      <c r="I6" s="630"/>
      <c r="J6" s="630"/>
      <c r="K6" s="630"/>
      <c r="L6" s="630"/>
      <c r="M6" s="630"/>
      <c r="N6" s="630"/>
      <c r="O6" s="630"/>
      <c r="P6" s="630"/>
      <c r="Q6" s="630"/>
      <c r="R6" s="60"/>
      <c r="S6" s="202"/>
      <c r="T6" s="202"/>
      <c r="U6" s="61"/>
    </row>
    <row r="7" spans="2:21" ht="22.5" customHeight="1">
      <c r="B7" s="52" t="s">
        <v>64</v>
      </c>
      <c r="C7" s="52"/>
      <c r="D7" s="632"/>
      <c r="E7" s="632"/>
      <c r="F7" s="632"/>
      <c r="G7" s="632"/>
      <c r="H7" s="632"/>
      <c r="I7" s="632"/>
      <c r="J7" s="632"/>
      <c r="K7" s="632"/>
      <c r="L7" s="632"/>
      <c r="M7" s="102"/>
      <c r="N7" s="102"/>
      <c r="O7" s="102"/>
      <c r="P7" s="102"/>
      <c r="Q7" s="102"/>
      <c r="R7" s="52"/>
      <c r="S7" s="52" t="s">
        <v>65</v>
      </c>
      <c r="T7" s="52"/>
      <c r="U7" s="53"/>
    </row>
    <row r="8" spans="2:21" ht="22.5" customHeight="1">
      <c r="B8" s="101"/>
      <c r="C8" s="101"/>
      <c r="D8" s="610"/>
      <c r="E8" s="610"/>
      <c r="F8" s="610"/>
      <c r="G8" s="610"/>
      <c r="H8" s="610"/>
      <c r="I8" s="610"/>
      <c r="J8" s="610"/>
      <c r="K8" s="610"/>
      <c r="L8" s="610"/>
      <c r="M8" s="113"/>
      <c r="N8" s="113"/>
      <c r="O8" s="113"/>
      <c r="P8" s="113"/>
      <c r="Q8" s="113"/>
      <c r="R8" s="52"/>
      <c r="S8" s="52" t="s">
        <v>65</v>
      </c>
      <c r="T8" s="52"/>
      <c r="U8" s="53"/>
    </row>
    <row r="9" spans="2:21" ht="12" customHeight="1" thickBot="1"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62"/>
    </row>
    <row r="10" spans="1:21" s="33" customFormat="1" ht="59.25" customHeight="1">
      <c r="A10" s="103"/>
      <c r="B10" s="620" t="s">
        <v>97</v>
      </c>
      <c r="C10" s="623" t="s">
        <v>72</v>
      </c>
      <c r="D10" s="620" t="s">
        <v>1</v>
      </c>
      <c r="E10" s="611" t="s">
        <v>120</v>
      </c>
      <c r="F10" s="611" t="s">
        <v>118</v>
      </c>
      <c r="G10" s="611" t="s">
        <v>119</v>
      </c>
      <c r="H10" s="611" t="s">
        <v>124</v>
      </c>
      <c r="I10" s="611" t="s">
        <v>122</v>
      </c>
      <c r="J10" s="585" t="s">
        <v>78</v>
      </c>
      <c r="K10" s="614"/>
      <c r="L10" s="614"/>
      <c r="M10" s="614"/>
      <c r="N10" s="614"/>
      <c r="O10" s="614"/>
      <c r="P10" s="614"/>
      <c r="Q10" s="614"/>
      <c r="R10" s="614"/>
      <c r="S10" s="614"/>
      <c r="T10" s="614"/>
      <c r="U10" s="615"/>
    </row>
    <row r="11" spans="1:21" s="33" customFormat="1" ht="17.25" customHeight="1" thickBot="1">
      <c r="A11" s="104"/>
      <c r="B11" s="621"/>
      <c r="C11" s="624"/>
      <c r="D11" s="621"/>
      <c r="E11" s="612"/>
      <c r="F11" s="612"/>
      <c r="G11" s="612"/>
      <c r="H11" s="612"/>
      <c r="I11" s="612"/>
      <c r="J11" s="616"/>
      <c r="K11" s="617"/>
      <c r="L11" s="617"/>
      <c r="M11" s="617"/>
      <c r="N11" s="617"/>
      <c r="O11" s="617"/>
      <c r="P11" s="617"/>
      <c r="Q11" s="617"/>
      <c r="R11" s="617"/>
      <c r="S11" s="617"/>
      <c r="T11" s="617"/>
      <c r="U11" s="618"/>
    </row>
    <row r="12" spans="1:21" s="33" customFormat="1" ht="141" customHeight="1" thickBot="1">
      <c r="A12" s="104"/>
      <c r="B12" s="622"/>
      <c r="C12" s="625"/>
      <c r="D12" s="622"/>
      <c r="E12" s="613"/>
      <c r="F12" s="613"/>
      <c r="G12" s="613"/>
      <c r="H12" s="613"/>
      <c r="I12" s="613"/>
      <c r="J12" s="173" t="s">
        <v>33</v>
      </c>
      <c r="K12" s="173" t="s">
        <v>34</v>
      </c>
      <c r="L12" s="173" t="s">
        <v>35</v>
      </c>
      <c r="M12" s="174" t="s">
        <v>36</v>
      </c>
      <c r="N12" s="174" t="s">
        <v>37</v>
      </c>
      <c r="O12" s="174" t="s">
        <v>38</v>
      </c>
      <c r="P12" s="174" t="s">
        <v>56</v>
      </c>
      <c r="Q12" s="174" t="s">
        <v>57</v>
      </c>
      <c r="R12" s="174" t="s">
        <v>39</v>
      </c>
      <c r="S12" s="174" t="s">
        <v>56</v>
      </c>
      <c r="T12" s="174" t="s">
        <v>57</v>
      </c>
      <c r="U12" s="174" t="s">
        <v>39</v>
      </c>
    </row>
    <row r="13" spans="1:21" s="33" customFormat="1" ht="21" thickBot="1">
      <c r="A13" s="104"/>
      <c r="B13" s="175">
        <v>1</v>
      </c>
      <c r="C13" s="175">
        <v>2</v>
      </c>
      <c r="D13" s="175">
        <v>3</v>
      </c>
      <c r="E13" s="176">
        <v>4</v>
      </c>
      <c r="F13" s="176">
        <v>5</v>
      </c>
      <c r="G13" s="176" t="s">
        <v>80</v>
      </c>
      <c r="H13" s="350">
        <v>7</v>
      </c>
      <c r="I13" s="350" t="s">
        <v>123</v>
      </c>
      <c r="J13" s="204">
        <v>9</v>
      </c>
      <c r="K13" s="204">
        <v>10</v>
      </c>
      <c r="L13" s="204">
        <v>11</v>
      </c>
      <c r="M13" s="204">
        <v>9</v>
      </c>
      <c r="N13" s="204">
        <v>10</v>
      </c>
      <c r="O13" s="204">
        <v>11</v>
      </c>
      <c r="P13" s="204">
        <v>12</v>
      </c>
      <c r="Q13" s="204">
        <v>13</v>
      </c>
      <c r="R13" s="204">
        <v>14</v>
      </c>
      <c r="S13" s="176">
        <v>16</v>
      </c>
      <c r="T13" s="176">
        <v>17</v>
      </c>
      <c r="U13" s="176">
        <v>18</v>
      </c>
    </row>
    <row r="14" spans="1:21" ht="27">
      <c r="A14" s="105"/>
      <c r="B14" s="177" t="s">
        <v>7</v>
      </c>
      <c r="C14" s="178" t="s">
        <v>62</v>
      </c>
      <c r="D14" s="179"/>
      <c r="E14" s="276">
        <f>SUM(E15:E25)</f>
        <v>0</v>
      </c>
      <c r="F14" s="276">
        <f>SUM(F15:F25)</f>
        <v>0</v>
      </c>
      <c r="G14" s="276">
        <f>SUM(G15:G25)</f>
        <v>0</v>
      </c>
      <c r="H14" s="276">
        <f>SUM(H15:H25)</f>
        <v>0</v>
      </c>
      <c r="I14" s="276">
        <f aca="true" t="shared" si="0" ref="I14:U14">SUM(I15:I25)</f>
        <v>0</v>
      </c>
      <c r="J14" s="277">
        <f t="shared" si="0"/>
        <v>0</v>
      </c>
      <c r="K14" s="278">
        <f t="shared" si="0"/>
        <v>0</v>
      </c>
      <c r="L14" s="278">
        <f t="shared" si="0"/>
        <v>0</v>
      </c>
      <c r="M14" s="278">
        <f t="shared" si="0"/>
        <v>0</v>
      </c>
      <c r="N14" s="278">
        <f t="shared" si="0"/>
        <v>0</v>
      </c>
      <c r="O14" s="278">
        <f t="shared" si="0"/>
        <v>0</v>
      </c>
      <c r="P14" s="278">
        <f t="shared" si="0"/>
        <v>0</v>
      </c>
      <c r="Q14" s="278">
        <f t="shared" si="0"/>
        <v>0</v>
      </c>
      <c r="R14" s="279">
        <f t="shared" si="0"/>
        <v>0</v>
      </c>
      <c r="S14" s="205">
        <f t="shared" si="0"/>
        <v>0</v>
      </c>
      <c r="T14" s="169">
        <f t="shared" si="0"/>
        <v>0</v>
      </c>
      <c r="U14" s="170">
        <f t="shared" si="0"/>
        <v>0</v>
      </c>
    </row>
    <row r="15" spans="1:27" ht="27.75">
      <c r="A15" s="105"/>
      <c r="B15" s="180">
        <v>1</v>
      </c>
      <c r="C15" s="78" t="s">
        <v>20</v>
      </c>
      <c r="D15" s="180">
        <v>611100</v>
      </c>
      <c r="E15" s="287"/>
      <c r="F15" s="287"/>
      <c r="G15" s="280">
        <f>SUM(H15:I15)</f>
        <v>0</v>
      </c>
      <c r="H15" s="287"/>
      <c r="I15" s="280">
        <f aca="true" t="shared" si="1" ref="I15:I24">SUM(J15:R15)</f>
        <v>0</v>
      </c>
      <c r="J15" s="288"/>
      <c r="K15" s="288"/>
      <c r="L15" s="288"/>
      <c r="M15" s="288"/>
      <c r="N15" s="288"/>
      <c r="O15" s="288"/>
      <c r="P15" s="288"/>
      <c r="Q15" s="288"/>
      <c r="R15" s="288"/>
      <c r="S15" s="206"/>
      <c r="T15" s="181"/>
      <c r="U15" s="182"/>
      <c r="V15" s="46"/>
      <c r="W15" s="46"/>
      <c r="X15" s="46"/>
      <c r="Y15" s="46"/>
      <c r="AA15" s="46"/>
    </row>
    <row r="16" spans="1:27" ht="47.25">
      <c r="A16" s="105"/>
      <c r="B16" s="77">
        <v>2</v>
      </c>
      <c r="C16" s="76" t="s">
        <v>40</v>
      </c>
      <c r="D16" s="77">
        <v>611200</v>
      </c>
      <c r="E16" s="287"/>
      <c r="F16" s="287"/>
      <c r="G16" s="280">
        <f aca="true" t="shared" si="2" ref="G16:G81">SUM(H16:I16)</f>
        <v>0</v>
      </c>
      <c r="H16" s="287"/>
      <c r="I16" s="280">
        <f t="shared" si="1"/>
        <v>0</v>
      </c>
      <c r="J16" s="288"/>
      <c r="K16" s="288"/>
      <c r="L16" s="288"/>
      <c r="M16" s="288"/>
      <c r="N16" s="288"/>
      <c r="O16" s="288"/>
      <c r="P16" s="288"/>
      <c r="Q16" s="288"/>
      <c r="R16" s="288"/>
      <c r="S16" s="206"/>
      <c r="T16" s="181"/>
      <c r="U16" s="182"/>
      <c r="V16" s="46"/>
      <c r="W16" s="46"/>
      <c r="X16" s="46"/>
      <c r="Y16" s="46"/>
      <c r="AA16" s="46"/>
    </row>
    <row r="17" spans="1:27" ht="27.75">
      <c r="A17" s="105"/>
      <c r="B17" s="77">
        <v>3</v>
      </c>
      <c r="C17" s="78" t="s">
        <v>8</v>
      </c>
      <c r="D17" s="77">
        <v>613100</v>
      </c>
      <c r="E17" s="287"/>
      <c r="F17" s="287"/>
      <c r="G17" s="280">
        <f t="shared" si="2"/>
        <v>0</v>
      </c>
      <c r="H17" s="287"/>
      <c r="I17" s="280">
        <f t="shared" si="1"/>
        <v>0</v>
      </c>
      <c r="J17" s="288"/>
      <c r="K17" s="288"/>
      <c r="L17" s="288"/>
      <c r="M17" s="288"/>
      <c r="N17" s="288"/>
      <c r="O17" s="288"/>
      <c r="P17" s="288"/>
      <c r="Q17" s="288"/>
      <c r="R17" s="288"/>
      <c r="S17" s="206"/>
      <c r="T17" s="181"/>
      <c r="U17" s="182"/>
      <c r="V17" s="46"/>
      <c r="W17" s="46"/>
      <c r="X17" s="46"/>
      <c r="Y17" s="46"/>
      <c r="AA17" s="46"/>
    </row>
    <row r="18" spans="1:27" ht="27.75">
      <c r="A18" s="105"/>
      <c r="B18" s="77">
        <v>4</v>
      </c>
      <c r="C18" s="76" t="s">
        <v>41</v>
      </c>
      <c r="D18" s="77">
        <v>613200</v>
      </c>
      <c r="E18" s="287"/>
      <c r="F18" s="287"/>
      <c r="G18" s="280">
        <f t="shared" si="2"/>
        <v>0</v>
      </c>
      <c r="H18" s="287"/>
      <c r="I18" s="280">
        <f t="shared" si="1"/>
        <v>0</v>
      </c>
      <c r="J18" s="288"/>
      <c r="K18" s="288"/>
      <c r="L18" s="288"/>
      <c r="M18" s="288"/>
      <c r="N18" s="288"/>
      <c r="O18" s="288"/>
      <c r="P18" s="288"/>
      <c r="Q18" s="288"/>
      <c r="R18" s="288"/>
      <c r="S18" s="206"/>
      <c r="T18" s="181"/>
      <c r="U18" s="182"/>
      <c r="V18" s="46"/>
      <c r="W18" s="46"/>
      <c r="X18" s="46"/>
      <c r="Y18" s="46"/>
      <c r="AA18" s="46"/>
    </row>
    <row r="19" spans="1:27" ht="27.75">
      <c r="A19" s="105"/>
      <c r="B19" s="77">
        <v>5</v>
      </c>
      <c r="C19" s="76" t="s">
        <v>9</v>
      </c>
      <c r="D19" s="77">
        <v>613300</v>
      </c>
      <c r="E19" s="287"/>
      <c r="F19" s="287"/>
      <c r="G19" s="280">
        <f t="shared" si="2"/>
        <v>0</v>
      </c>
      <c r="H19" s="287"/>
      <c r="I19" s="280">
        <f t="shared" si="1"/>
        <v>0</v>
      </c>
      <c r="J19" s="288"/>
      <c r="K19" s="288"/>
      <c r="L19" s="288"/>
      <c r="M19" s="288"/>
      <c r="N19" s="288"/>
      <c r="O19" s="288"/>
      <c r="P19" s="288"/>
      <c r="Q19" s="288"/>
      <c r="R19" s="288"/>
      <c r="S19" s="206"/>
      <c r="T19" s="181"/>
      <c r="U19" s="182"/>
      <c r="V19" s="46"/>
      <c r="W19" s="46"/>
      <c r="X19" s="46"/>
      <c r="Y19" s="46"/>
      <c r="AA19" s="46"/>
    </row>
    <row r="20" spans="1:27" ht="27.75">
      <c r="A20" s="105"/>
      <c r="B20" s="77">
        <v>6</v>
      </c>
      <c r="C20" s="78" t="s">
        <v>21</v>
      </c>
      <c r="D20" s="77">
        <v>613400</v>
      </c>
      <c r="E20" s="287"/>
      <c r="F20" s="287"/>
      <c r="G20" s="280">
        <f t="shared" si="2"/>
        <v>0</v>
      </c>
      <c r="H20" s="287"/>
      <c r="I20" s="280">
        <f t="shared" si="1"/>
        <v>0</v>
      </c>
      <c r="J20" s="288"/>
      <c r="K20" s="288"/>
      <c r="L20" s="288"/>
      <c r="M20" s="288"/>
      <c r="N20" s="288"/>
      <c r="O20" s="288"/>
      <c r="P20" s="288"/>
      <c r="Q20" s="288"/>
      <c r="R20" s="288"/>
      <c r="S20" s="206"/>
      <c r="T20" s="181"/>
      <c r="U20" s="182"/>
      <c r="V20" s="46"/>
      <c r="W20" s="46"/>
      <c r="X20" s="46"/>
      <c r="Y20" s="46"/>
      <c r="AA20" s="46"/>
    </row>
    <row r="21" spans="1:27" ht="27.75">
      <c r="A21" s="105"/>
      <c r="B21" s="77">
        <v>7</v>
      </c>
      <c r="C21" s="76" t="s">
        <v>22</v>
      </c>
      <c r="D21" s="77">
        <v>613500</v>
      </c>
      <c r="E21" s="287"/>
      <c r="F21" s="287"/>
      <c r="G21" s="280">
        <f t="shared" si="2"/>
        <v>0</v>
      </c>
      <c r="H21" s="287"/>
      <c r="I21" s="280">
        <f t="shared" si="1"/>
        <v>0</v>
      </c>
      <c r="J21" s="288"/>
      <c r="K21" s="288"/>
      <c r="L21" s="288"/>
      <c r="M21" s="288"/>
      <c r="N21" s="288"/>
      <c r="O21" s="288"/>
      <c r="P21" s="288"/>
      <c r="Q21" s="288"/>
      <c r="R21" s="288"/>
      <c r="S21" s="206"/>
      <c r="T21" s="181"/>
      <c r="U21" s="182"/>
      <c r="V21" s="46"/>
      <c r="W21" s="46"/>
      <c r="X21" s="46"/>
      <c r="Y21" s="46"/>
      <c r="AA21" s="46"/>
    </row>
    <row r="22" spans="1:27" ht="27.75">
      <c r="A22" s="105"/>
      <c r="B22" s="77">
        <v>8</v>
      </c>
      <c r="C22" s="78" t="s">
        <v>59</v>
      </c>
      <c r="D22" s="77">
        <v>613600</v>
      </c>
      <c r="E22" s="287"/>
      <c r="F22" s="287"/>
      <c r="G22" s="280">
        <f t="shared" si="2"/>
        <v>0</v>
      </c>
      <c r="H22" s="287"/>
      <c r="I22" s="280">
        <f t="shared" si="1"/>
        <v>0</v>
      </c>
      <c r="J22" s="288"/>
      <c r="K22" s="288"/>
      <c r="L22" s="288"/>
      <c r="M22" s="288"/>
      <c r="N22" s="288"/>
      <c r="O22" s="288"/>
      <c r="P22" s="288"/>
      <c r="Q22" s="288"/>
      <c r="R22" s="288"/>
      <c r="S22" s="206"/>
      <c r="T22" s="181"/>
      <c r="U22" s="182"/>
      <c r="V22" s="46"/>
      <c r="W22" s="46"/>
      <c r="X22" s="46"/>
      <c r="Y22" s="46"/>
      <c r="AA22" s="46"/>
    </row>
    <row r="23" spans="1:27" ht="27.75">
      <c r="A23" s="105"/>
      <c r="B23" s="77">
        <v>9</v>
      </c>
      <c r="C23" s="78" t="s">
        <v>10</v>
      </c>
      <c r="D23" s="77">
        <v>613700</v>
      </c>
      <c r="E23" s="287"/>
      <c r="F23" s="287"/>
      <c r="G23" s="280">
        <f t="shared" si="2"/>
        <v>0</v>
      </c>
      <c r="H23" s="287"/>
      <c r="I23" s="280">
        <f t="shared" si="1"/>
        <v>0</v>
      </c>
      <c r="J23" s="288"/>
      <c r="K23" s="288"/>
      <c r="L23" s="288"/>
      <c r="M23" s="288"/>
      <c r="N23" s="288"/>
      <c r="O23" s="288"/>
      <c r="P23" s="288"/>
      <c r="Q23" s="288"/>
      <c r="R23" s="288"/>
      <c r="S23" s="206"/>
      <c r="T23" s="181"/>
      <c r="U23" s="182"/>
      <c r="V23" s="46"/>
      <c r="W23" s="46"/>
      <c r="X23" s="46"/>
      <c r="Y23" s="46"/>
      <c r="AA23" s="46"/>
    </row>
    <row r="24" spans="1:27" ht="47.25">
      <c r="A24" s="105"/>
      <c r="B24" s="77">
        <v>10</v>
      </c>
      <c r="C24" s="76" t="s">
        <v>42</v>
      </c>
      <c r="D24" s="77">
        <v>613800</v>
      </c>
      <c r="E24" s="287"/>
      <c r="F24" s="287"/>
      <c r="G24" s="280">
        <f t="shared" si="2"/>
        <v>0</v>
      </c>
      <c r="H24" s="287"/>
      <c r="I24" s="280">
        <f t="shared" si="1"/>
        <v>0</v>
      </c>
      <c r="J24" s="288"/>
      <c r="K24" s="288"/>
      <c r="L24" s="288"/>
      <c r="M24" s="288"/>
      <c r="N24" s="288"/>
      <c r="O24" s="288"/>
      <c r="P24" s="288"/>
      <c r="Q24" s="288"/>
      <c r="R24" s="288"/>
      <c r="S24" s="206"/>
      <c r="T24" s="181"/>
      <c r="U24" s="182"/>
      <c r="V24" s="46"/>
      <c r="W24" s="46"/>
      <c r="X24" s="46"/>
      <c r="Y24" s="46"/>
      <c r="AA24" s="46"/>
    </row>
    <row r="25" spans="1:27" ht="27.75">
      <c r="A25" s="105"/>
      <c r="B25" s="77">
        <v>11</v>
      </c>
      <c r="C25" s="76" t="s">
        <v>11</v>
      </c>
      <c r="D25" s="77">
        <v>613900</v>
      </c>
      <c r="E25" s="287"/>
      <c r="F25" s="287"/>
      <c r="G25" s="280">
        <f t="shared" si="2"/>
        <v>0</v>
      </c>
      <c r="H25" s="287"/>
      <c r="I25" s="280">
        <f>SUM(J25:R25)</f>
        <v>0</v>
      </c>
      <c r="J25" s="288"/>
      <c r="K25" s="288"/>
      <c r="L25" s="288"/>
      <c r="M25" s="288"/>
      <c r="N25" s="288"/>
      <c r="O25" s="288"/>
      <c r="P25" s="288"/>
      <c r="Q25" s="288"/>
      <c r="R25" s="288"/>
      <c r="S25" s="206"/>
      <c r="T25" s="181"/>
      <c r="U25" s="182"/>
      <c r="V25" s="46"/>
      <c r="W25" s="46"/>
      <c r="X25" s="46"/>
      <c r="Y25" s="46"/>
      <c r="AA25" s="46"/>
    </row>
    <row r="26" spans="1:24" ht="46.5" thickBot="1">
      <c r="A26" s="105"/>
      <c r="B26" s="183" t="s">
        <v>12</v>
      </c>
      <c r="C26" s="184" t="s">
        <v>61</v>
      </c>
      <c r="D26" s="185">
        <v>614000</v>
      </c>
      <c r="E26" s="283">
        <f aca="true" t="shared" si="3" ref="E26:U26">E27+E38+E44+E59+E62+E64</f>
        <v>0</v>
      </c>
      <c r="F26" s="283">
        <f t="shared" si="3"/>
        <v>0</v>
      </c>
      <c r="G26" s="283">
        <f t="shared" si="3"/>
        <v>0</v>
      </c>
      <c r="H26" s="283">
        <f t="shared" si="3"/>
        <v>0</v>
      </c>
      <c r="I26" s="283">
        <f t="shared" si="3"/>
        <v>0</v>
      </c>
      <c r="J26" s="284">
        <f t="shared" si="3"/>
        <v>0</v>
      </c>
      <c r="K26" s="284">
        <f t="shared" si="3"/>
        <v>0</v>
      </c>
      <c r="L26" s="284">
        <f t="shared" si="3"/>
        <v>0</v>
      </c>
      <c r="M26" s="284">
        <f t="shared" si="3"/>
        <v>0</v>
      </c>
      <c r="N26" s="284">
        <f t="shared" si="3"/>
        <v>0</v>
      </c>
      <c r="O26" s="284">
        <f t="shared" si="3"/>
        <v>0</v>
      </c>
      <c r="P26" s="284">
        <f t="shared" si="3"/>
        <v>0</v>
      </c>
      <c r="Q26" s="284">
        <f t="shared" si="3"/>
        <v>0</v>
      </c>
      <c r="R26" s="284">
        <f t="shared" si="3"/>
        <v>0</v>
      </c>
      <c r="S26" s="207">
        <f t="shared" si="3"/>
        <v>0</v>
      </c>
      <c r="T26" s="171">
        <f t="shared" si="3"/>
        <v>0</v>
      </c>
      <c r="U26" s="172">
        <f t="shared" si="3"/>
        <v>0</v>
      </c>
      <c r="W26" s="46"/>
      <c r="X26" s="46"/>
    </row>
    <row r="27" spans="1:21" ht="27.75">
      <c r="A27" s="105"/>
      <c r="B27" s="186">
        <v>1</v>
      </c>
      <c r="C27" s="83" t="s">
        <v>43</v>
      </c>
      <c r="D27" s="109">
        <v>614100</v>
      </c>
      <c r="E27" s="291">
        <f>SUM(E28:E37)</f>
        <v>0</v>
      </c>
      <c r="F27" s="291">
        <f aca="true" t="shared" si="4" ref="F27:R27">SUM(F28:F37)</f>
        <v>0</v>
      </c>
      <c r="G27" s="291">
        <f t="shared" si="4"/>
        <v>0</v>
      </c>
      <c r="H27" s="291">
        <f t="shared" si="4"/>
        <v>0</v>
      </c>
      <c r="I27" s="291">
        <f t="shared" si="4"/>
        <v>0</v>
      </c>
      <c r="J27" s="292">
        <f t="shared" si="4"/>
        <v>0</v>
      </c>
      <c r="K27" s="292">
        <f t="shared" si="4"/>
        <v>0</v>
      </c>
      <c r="L27" s="292">
        <f t="shared" si="4"/>
        <v>0</v>
      </c>
      <c r="M27" s="292">
        <f t="shared" si="4"/>
        <v>0</v>
      </c>
      <c r="N27" s="292">
        <f t="shared" si="4"/>
        <v>0</v>
      </c>
      <c r="O27" s="292">
        <f t="shared" si="4"/>
        <v>0</v>
      </c>
      <c r="P27" s="292">
        <f t="shared" si="4"/>
        <v>0</v>
      </c>
      <c r="Q27" s="292">
        <f t="shared" si="4"/>
        <v>0</v>
      </c>
      <c r="R27" s="292">
        <f t="shared" si="4"/>
        <v>0</v>
      </c>
      <c r="S27" s="208">
        <f>S28+S37</f>
        <v>0</v>
      </c>
      <c r="T27" s="187">
        <f>T28+T37</f>
        <v>0</v>
      </c>
      <c r="U27" s="188">
        <f>U28+U37</f>
        <v>0</v>
      </c>
    </row>
    <row r="28" spans="1:21" ht="27.75">
      <c r="A28" s="105"/>
      <c r="B28" s="86"/>
      <c r="C28" s="85"/>
      <c r="D28" s="86"/>
      <c r="E28" s="287"/>
      <c r="F28" s="287"/>
      <c r="G28" s="280">
        <f t="shared" si="2"/>
        <v>0</v>
      </c>
      <c r="H28" s="287"/>
      <c r="I28" s="280">
        <f aca="true" t="shared" si="5" ref="I28:I36">SUM(J28:R28)</f>
        <v>0</v>
      </c>
      <c r="J28" s="288"/>
      <c r="K28" s="289"/>
      <c r="L28" s="289"/>
      <c r="M28" s="289"/>
      <c r="N28" s="289"/>
      <c r="O28" s="289"/>
      <c r="P28" s="289"/>
      <c r="Q28" s="289"/>
      <c r="R28" s="290"/>
      <c r="S28" s="209"/>
      <c r="T28" s="189"/>
      <c r="U28" s="190"/>
    </row>
    <row r="29" spans="1:21" ht="27.75" hidden="1">
      <c r="A29" s="105"/>
      <c r="B29" s="86"/>
      <c r="C29" s="85"/>
      <c r="D29" s="86"/>
      <c r="E29" s="287"/>
      <c r="F29" s="287"/>
      <c r="G29" s="280">
        <f t="shared" si="2"/>
        <v>0</v>
      </c>
      <c r="H29" s="287"/>
      <c r="I29" s="280">
        <f t="shared" si="5"/>
        <v>0</v>
      </c>
      <c r="J29" s="288"/>
      <c r="K29" s="289"/>
      <c r="L29" s="289"/>
      <c r="M29" s="289"/>
      <c r="N29" s="289"/>
      <c r="O29" s="289"/>
      <c r="P29" s="289"/>
      <c r="Q29" s="289"/>
      <c r="R29" s="290"/>
      <c r="S29" s="209"/>
      <c r="T29" s="189"/>
      <c r="U29" s="190"/>
    </row>
    <row r="30" spans="1:21" ht="27.75" hidden="1">
      <c r="A30" s="105"/>
      <c r="B30" s="86"/>
      <c r="C30" s="85"/>
      <c r="D30" s="86"/>
      <c r="E30" s="287"/>
      <c r="F30" s="287"/>
      <c r="G30" s="280">
        <f t="shared" si="2"/>
        <v>0</v>
      </c>
      <c r="H30" s="287"/>
      <c r="I30" s="280">
        <f t="shared" si="5"/>
        <v>0</v>
      </c>
      <c r="J30" s="288"/>
      <c r="K30" s="289"/>
      <c r="L30" s="289"/>
      <c r="M30" s="289"/>
      <c r="N30" s="289"/>
      <c r="O30" s="289"/>
      <c r="P30" s="289"/>
      <c r="Q30" s="289"/>
      <c r="R30" s="290"/>
      <c r="S30" s="209"/>
      <c r="T30" s="189"/>
      <c r="U30" s="190"/>
    </row>
    <row r="31" spans="1:21" ht="27.75" hidden="1">
      <c r="A31" s="105"/>
      <c r="B31" s="86"/>
      <c r="C31" s="85"/>
      <c r="D31" s="86"/>
      <c r="E31" s="287"/>
      <c r="F31" s="287"/>
      <c r="G31" s="280">
        <f t="shared" si="2"/>
        <v>0</v>
      </c>
      <c r="H31" s="287"/>
      <c r="I31" s="280">
        <f t="shared" si="5"/>
        <v>0</v>
      </c>
      <c r="J31" s="288"/>
      <c r="K31" s="289"/>
      <c r="L31" s="289"/>
      <c r="M31" s="289"/>
      <c r="N31" s="289"/>
      <c r="O31" s="289"/>
      <c r="P31" s="289"/>
      <c r="Q31" s="289"/>
      <c r="R31" s="290"/>
      <c r="S31" s="209"/>
      <c r="T31" s="189"/>
      <c r="U31" s="190"/>
    </row>
    <row r="32" spans="1:21" ht="27.75" hidden="1">
      <c r="A32" s="105"/>
      <c r="B32" s="86"/>
      <c r="C32" s="85"/>
      <c r="D32" s="86"/>
      <c r="E32" s="287"/>
      <c r="F32" s="287"/>
      <c r="G32" s="280">
        <f t="shared" si="2"/>
        <v>0</v>
      </c>
      <c r="H32" s="287"/>
      <c r="I32" s="280">
        <f t="shared" si="5"/>
        <v>0</v>
      </c>
      <c r="J32" s="288"/>
      <c r="K32" s="289"/>
      <c r="L32" s="289"/>
      <c r="M32" s="289"/>
      <c r="N32" s="289"/>
      <c r="O32" s="289"/>
      <c r="P32" s="289"/>
      <c r="Q32" s="289"/>
      <c r="R32" s="290"/>
      <c r="S32" s="209"/>
      <c r="T32" s="189"/>
      <c r="U32" s="190"/>
    </row>
    <row r="33" spans="1:21" ht="27.75" hidden="1">
      <c r="A33" s="105"/>
      <c r="B33" s="86"/>
      <c r="C33" s="85"/>
      <c r="D33" s="86"/>
      <c r="E33" s="287"/>
      <c r="F33" s="287"/>
      <c r="G33" s="280">
        <f t="shared" si="2"/>
        <v>0</v>
      </c>
      <c r="H33" s="287"/>
      <c r="I33" s="280">
        <f t="shared" si="5"/>
        <v>0</v>
      </c>
      <c r="J33" s="288"/>
      <c r="K33" s="289"/>
      <c r="L33" s="289"/>
      <c r="M33" s="289"/>
      <c r="N33" s="289"/>
      <c r="O33" s="289"/>
      <c r="P33" s="289"/>
      <c r="Q33" s="289"/>
      <c r="R33" s="290"/>
      <c r="S33" s="209"/>
      <c r="T33" s="189"/>
      <c r="U33" s="190"/>
    </row>
    <row r="34" spans="1:21" ht="27.75" hidden="1">
      <c r="A34" s="105"/>
      <c r="B34" s="86"/>
      <c r="C34" s="85"/>
      <c r="D34" s="86"/>
      <c r="E34" s="287"/>
      <c r="F34" s="287"/>
      <c r="G34" s="280">
        <f t="shared" si="2"/>
        <v>0</v>
      </c>
      <c r="H34" s="287"/>
      <c r="I34" s="280">
        <f t="shared" si="5"/>
        <v>0</v>
      </c>
      <c r="J34" s="288"/>
      <c r="K34" s="289"/>
      <c r="L34" s="289"/>
      <c r="M34" s="289"/>
      <c r="N34" s="289"/>
      <c r="O34" s="289"/>
      <c r="P34" s="289"/>
      <c r="Q34" s="289"/>
      <c r="R34" s="290"/>
      <c r="S34" s="209"/>
      <c r="T34" s="189"/>
      <c r="U34" s="190"/>
    </row>
    <row r="35" spans="1:21" ht="27.75" hidden="1">
      <c r="A35" s="105"/>
      <c r="B35" s="86"/>
      <c r="C35" s="85"/>
      <c r="D35" s="86"/>
      <c r="E35" s="287"/>
      <c r="F35" s="287"/>
      <c r="G35" s="280">
        <f t="shared" si="2"/>
        <v>0</v>
      </c>
      <c r="H35" s="287"/>
      <c r="I35" s="280">
        <f t="shared" si="5"/>
        <v>0</v>
      </c>
      <c r="J35" s="288"/>
      <c r="K35" s="289"/>
      <c r="L35" s="289"/>
      <c r="M35" s="289"/>
      <c r="N35" s="289"/>
      <c r="O35" s="289"/>
      <c r="P35" s="289"/>
      <c r="Q35" s="289"/>
      <c r="R35" s="290"/>
      <c r="S35" s="209"/>
      <c r="T35" s="189"/>
      <c r="U35" s="190"/>
    </row>
    <row r="36" spans="1:21" ht="27.75" hidden="1">
      <c r="A36" s="105"/>
      <c r="B36" s="86"/>
      <c r="C36" s="85"/>
      <c r="D36" s="86"/>
      <c r="E36" s="287"/>
      <c r="F36" s="287"/>
      <c r="G36" s="280">
        <f t="shared" si="2"/>
        <v>0</v>
      </c>
      <c r="H36" s="287"/>
      <c r="I36" s="280">
        <f t="shared" si="5"/>
        <v>0</v>
      </c>
      <c r="J36" s="288"/>
      <c r="K36" s="289"/>
      <c r="L36" s="289"/>
      <c r="M36" s="289"/>
      <c r="N36" s="289"/>
      <c r="O36" s="289"/>
      <c r="P36" s="289"/>
      <c r="Q36" s="289"/>
      <c r="R36" s="290"/>
      <c r="S36" s="209"/>
      <c r="T36" s="189"/>
      <c r="U36" s="190"/>
    </row>
    <row r="37" spans="1:21" ht="27.75" hidden="1">
      <c r="A37" s="105"/>
      <c r="B37" s="86"/>
      <c r="C37" s="85"/>
      <c r="D37" s="86"/>
      <c r="E37" s="287"/>
      <c r="F37" s="287"/>
      <c r="G37" s="280">
        <f t="shared" si="2"/>
        <v>0</v>
      </c>
      <c r="H37" s="287"/>
      <c r="I37" s="280">
        <f>SUM(J37:R37)</f>
        <v>0</v>
      </c>
      <c r="J37" s="288"/>
      <c r="K37" s="289"/>
      <c r="L37" s="289"/>
      <c r="M37" s="289"/>
      <c r="N37" s="289"/>
      <c r="O37" s="289"/>
      <c r="P37" s="289"/>
      <c r="Q37" s="289"/>
      <c r="R37" s="290"/>
      <c r="S37" s="209"/>
      <c r="T37" s="189"/>
      <c r="U37" s="190"/>
    </row>
    <row r="38" spans="1:21" ht="27.75">
      <c r="A38" s="105"/>
      <c r="B38" s="86">
        <v>2</v>
      </c>
      <c r="C38" s="85" t="s">
        <v>44</v>
      </c>
      <c r="D38" s="86">
        <v>614200</v>
      </c>
      <c r="E38" s="280">
        <f>SUM(E39:E43)</f>
        <v>0</v>
      </c>
      <c r="F38" s="280">
        <f aca="true" t="shared" si="6" ref="F38:R38">SUM(F39:F43)</f>
        <v>0</v>
      </c>
      <c r="G38" s="280">
        <f t="shared" si="6"/>
        <v>0</v>
      </c>
      <c r="H38" s="280">
        <f t="shared" si="6"/>
        <v>0</v>
      </c>
      <c r="I38" s="280">
        <f t="shared" si="6"/>
        <v>0</v>
      </c>
      <c r="J38" s="293">
        <f t="shared" si="6"/>
        <v>0</v>
      </c>
      <c r="K38" s="293">
        <f t="shared" si="6"/>
        <v>0</v>
      </c>
      <c r="L38" s="293">
        <f t="shared" si="6"/>
        <v>0</v>
      </c>
      <c r="M38" s="293">
        <f t="shared" si="6"/>
        <v>0</v>
      </c>
      <c r="N38" s="293">
        <f t="shared" si="6"/>
        <v>0</v>
      </c>
      <c r="O38" s="293">
        <f t="shared" si="6"/>
        <v>0</v>
      </c>
      <c r="P38" s="293">
        <f t="shared" si="6"/>
        <v>0</v>
      </c>
      <c r="Q38" s="293">
        <f t="shared" si="6"/>
        <v>0</v>
      </c>
      <c r="R38" s="293">
        <f t="shared" si="6"/>
        <v>0</v>
      </c>
      <c r="S38" s="206">
        <f>S43</f>
        <v>0</v>
      </c>
      <c r="T38" s="181">
        <f>T43</f>
        <v>0</v>
      </c>
      <c r="U38" s="182">
        <f>U43</f>
        <v>0</v>
      </c>
    </row>
    <row r="39" spans="1:21" ht="27.75">
      <c r="A39" s="105"/>
      <c r="B39" s="86"/>
      <c r="C39" s="85"/>
      <c r="D39" s="86"/>
      <c r="E39" s="287"/>
      <c r="F39" s="287"/>
      <c r="G39" s="280">
        <f t="shared" si="2"/>
        <v>0</v>
      </c>
      <c r="H39" s="280"/>
      <c r="I39" s="280">
        <f>SUM(J39:R39)</f>
        <v>0</v>
      </c>
      <c r="J39" s="288"/>
      <c r="K39" s="289"/>
      <c r="L39" s="289"/>
      <c r="M39" s="289"/>
      <c r="N39" s="289"/>
      <c r="O39" s="289"/>
      <c r="P39" s="289"/>
      <c r="Q39" s="289"/>
      <c r="R39" s="290"/>
      <c r="S39" s="209"/>
      <c r="T39" s="189"/>
      <c r="U39" s="190"/>
    </row>
    <row r="40" spans="1:21" ht="27.75" hidden="1">
      <c r="A40" s="105"/>
      <c r="B40" s="86"/>
      <c r="C40" s="85"/>
      <c r="D40" s="86"/>
      <c r="E40" s="287"/>
      <c r="F40" s="287"/>
      <c r="G40" s="280">
        <f t="shared" si="2"/>
        <v>0</v>
      </c>
      <c r="H40" s="287"/>
      <c r="I40" s="280">
        <f>SUM(J40:R40)</f>
        <v>0</v>
      </c>
      <c r="J40" s="288"/>
      <c r="K40" s="289"/>
      <c r="L40" s="289"/>
      <c r="M40" s="289"/>
      <c r="N40" s="289"/>
      <c r="O40" s="289"/>
      <c r="P40" s="289"/>
      <c r="Q40" s="289"/>
      <c r="R40" s="290"/>
      <c r="S40" s="209"/>
      <c r="T40" s="189"/>
      <c r="U40" s="190"/>
    </row>
    <row r="41" spans="1:21" ht="27.75" hidden="1">
      <c r="A41" s="105"/>
      <c r="B41" s="86"/>
      <c r="C41" s="85"/>
      <c r="D41" s="86"/>
      <c r="E41" s="287"/>
      <c r="F41" s="287"/>
      <c r="G41" s="280">
        <f t="shared" si="2"/>
        <v>0</v>
      </c>
      <c r="H41" s="287"/>
      <c r="I41" s="280">
        <f>SUM(J41:R41)</f>
        <v>0</v>
      </c>
      <c r="J41" s="288"/>
      <c r="K41" s="289"/>
      <c r="L41" s="289"/>
      <c r="M41" s="289"/>
      <c r="N41" s="289"/>
      <c r="O41" s="289"/>
      <c r="P41" s="289"/>
      <c r="Q41" s="289"/>
      <c r="R41" s="290"/>
      <c r="S41" s="209"/>
      <c r="T41" s="189"/>
      <c r="U41" s="190"/>
    </row>
    <row r="42" spans="1:21" ht="27.75" hidden="1">
      <c r="A42" s="105"/>
      <c r="B42" s="86"/>
      <c r="C42" s="85"/>
      <c r="D42" s="86"/>
      <c r="E42" s="287"/>
      <c r="F42" s="287"/>
      <c r="G42" s="280">
        <f t="shared" si="2"/>
        <v>0</v>
      </c>
      <c r="H42" s="287"/>
      <c r="I42" s="280">
        <f>SUM(J42:R42)</f>
        <v>0</v>
      </c>
      <c r="J42" s="288"/>
      <c r="K42" s="289"/>
      <c r="L42" s="289"/>
      <c r="M42" s="289"/>
      <c r="N42" s="289"/>
      <c r="O42" s="289"/>
      <c r="P42" s="289"/>
      <c r="Q42" s="289"/>
      <c r="R42" s="290"/>
      <c r="S42" s="209"/>
      <c r="T42" s="189"/>
      <c r="U42" s="190"/>
    </row>
    <row r="43" spans="1:21" ht="27.75" hidden="1">
      <c r="A43" s="105"/>
      <c r="B43" s="86"/>
      <c r="C43" s="85"/>
      <c r="D43" s="86"/>
      <c r="E43" s="287"/>
      <c r="F43" s="287"/>
      <c r="G43" s="280">
        <f t="shared" si="2"/>
        <v>0</v>
      </c>
      <c r="H43" s="287"/>
      <c r="I43" s="280">
        <f>SUM(J43:R43)</f>
        <v>0</v>
      </c>
      <c r="J43" s="288"/>
      <c r="K43" s="289"/>
      <c r="L43" s="289"/>
      <c r="M43" s="289"/>
      <c r="N43" s="289"/>
      <c r="O43" s="289"/>
      <c r="P43" s="289"/>
      <c r="Q43" s="289"/>
      <c r="R43" s="290"/>
      <c r="S43" s="209"/>
      <c r="T43" s="189"/>
      <c r="U43" s="190"/>
    </row>
    <row r="44" spans="1:21" ht="27.75">
      <c r="A44" s="105"/>
      <c r="B44" s="86">
        <v>3</v>
      </c>
      <c r="C44" s="76" t="s">
        <v>45</v>
      </c>
      <c r="D44" s="86">
        <v>614300</v>
      </c>
      <c r="E44" s="280">
        <f>SUM(E45:E58)</f>
        <v>0</v>
      </c>
      <c r="F44" s="280">
        <f aca="true" t="shared" si="7" ref="F44:U44">SUM(F45:F58)</f>
        <v>0</v>
      </c>
      <c r="G44" s="280">
        <f t="shared" si="7"/>
        <v>0</v>
      </c>
      <c r="H44" s="280">
        <f t="shared" si="7"/>
        <v>0</v>
      </c>
      <c r="I44" s="280">
        <f t="shared" si="7"/>
        <v>0</v>
      </c>
      <c r="J44" s="293">
        <f t="shared" si="7"/>
        <v>0</v>
      </c>
      <c r="K44" s="293">
        <f t="shared" si="7"/>
        <v>0</v>
      </c>
      <c r="L44" s="293">
        <f t="shared" si="7"/>
        <v>0</v>
      </c>
      <c r="M44" s="293">
        <f t="shared" si="7"/>
        <v>0</v>
      </c>
      <c r="N44" s="293">
        <f t="shared" si="7"/>
        <v>0</v>
      </c>
      <c r="O44" s="293">
        <f t="shared" si="7"/>
        <v>0</v>
      </c>
      <c r="P44" s="293">
        <f t="shared" si="7"/>
        <v>0</v>
      </c>
      <c r="Q44" s="293">
        <f t="shared" si="7"/>
        <v>0</v>
      </c>
      <c r="R44" s="293">
        <f t="shared" si="7"/>
        <v>0</v>
      </c>
      <c r="S44" s="206">
        <f t="shared" si="7"/>
        <v>0</v>
      </c>
      <c r="T44" s="181">
        <f t="shared" si="7"/>
        <v>0</v>
      </c>
      <c r="U44" s="182">
        <f t="shared" si="7"/>
        <v>0</v>
      </c>
    </row>
    <row r="45" spans="1:21" ht="27.75">
      <c r="A45" s="105"/>
      <c r="B45" s="86"/>
      <c r="C45" s="85"/>
      <c r="D45" s="86"/>
      <c r="E45" s="287"/>
      <c r="F45" s="287"/>
      <c r="G45" s="280">
        <f t="shared" si="2"/>
        <v>0</v>
      </c>
      <c r="H45" s="287"/>
      <c r="I45" s="280">
        <f aca="true" t="shared" si="8" ref="I45:I57">SUM(J45:R45)</f>
        <v>0</v>
      </c>
      <c r="J45" s="288"/>
      <c r="K45" s="289"/>
      <c r="L45" s="289"/>
      <c r="M45" s="289"/>
      <c r="N45" s="289"/>
      <c r="O45" s="289"/>
      <c r="P45" s="289"/>
      <c r="Q45" s="289"/>
      <c r="R45" s="290"/>
      <c r="S45" s="209"/>
      <c r="T45" s="189"/>
      <c r="U45" s="190"/>
    </row>
    <row r="46" spans="1:21" ht="27.75" hidden="1">
      <c r="A46" s="105"/>
      <c r="B46" s="86"/>
      <c r="C46" s="85"/>
      <c r="D46" s="86"/>
      <c r="E46" s="287"/>
      <c r="F46" s="287"/>
      <c r="G46" s="280">
        <f t="shared" si="2"/>
        <v>0</v>
      </c>
      <c r="H46" s="287"/>
      <c r="I46" s="280">
        <f t="shared" si="8"/>
        <v>0</v>
      </c>
      <c r="J46" s="288"/>
      <c r="K46" s="289"/>
      <c r="L46" s="289"/>
      <c r="M46" s="289"/>
      <c r="N46" s="289"/>
      <c r="O46" s="289"/>
      <c r="P46" s="289"/>
      <c r="Q46" s="289"/>
      <c r="R46" s="290"/>
      <c r="S46" s="209"/>
      <c r="T46" s="189"/>
      <c r="U46" s="190"/>
    </row>
    <row r="47" spans="1:21" ht="27.75" hidden="1">
      <c r="A47" s="105"/>
      <c r="B47" s="86"/>
      <c r="C47" s="85"/>
      <c r="D47" s="86"/>
      <c r="E47" s="287"/>
      <c r="F47" s="287"/>
      <c r="G47" s="280">
        <f t="shared" si="2"/>
        <v>0</v>
      </c>
      <c r="H47" s="287"/>
      <c r="I47" s="280">
        <f t="shared" si="8"/>
        <v>0</v>
      </c>
      <c r="J47" s="288"/>
      <c r="K47" s="289"/>
      <c r="L47" s="289"/>
      <c r="M47" s="289"/>
      <c r="N47" s="289"/>
      <c r="O47" s="289"/>
      <c r="P47" s="289"/>
      <c r="Q47" s="289"/>
      <c r="R47" s="290"/>
      <c r="S47" s="209"/>
      <c r="T47" s="189"/>
      <c r="U47" s="190"/>
    </row>
    <row r="48" spans="1:21" ht="27.75" hidden="1">
      <c r="A48" s="105"/>
      <c r="B48" s="86"/>
      <c r="C48" s="85"/>
      <c r="D48" s="86"/>
      <c r="E48" s="287"/>
      <c r="F48" s="287"/>
      <c r="G48" s="280">
        <f t="shared" si="2"/>
        <v>0</v>
      </c>
      <c r="H48" s="287"/>
      <c r="I48" s="280">
        <f t="shared" si="8"/>
        <v>0</v>
      </c>
      <c r="J48" s="288"/>
      <c r="K48" s="289"/>
      <c r="L48" s="289"/>
      <c r="M48" s="289"/>
      <c r="N48" s="289"/>
      <c r="O48" s="289"/>
      <c r="P48" s="289"/>
      <c r="Q48" s="289"/>
      <c r="R48" s="290"/>
      <c r="S48" s="209"/>
      <c r="T48" s="189"/>
      <c r="U48" s="190"/>
    </row>
    <row r="49" spans="1:21" ht="28.5" hidden="1" thickBot="1">
      <c r="A49" s="105"/>
      <c r="B49" s="125"/>
      <c r="C49" s="124"/>
      <c r="D49" s="125"/>
      <c r="E49" s="294"/>
      <c r="F49" s="294"/>
      <c r="G49" s="295">
        <f t="shared" si="2"/>
        <v>0</v>
      </c>
      <c r="H49" s="294"/>
      <c r="I49" s="280">
        <f t="shared" si="8"/>
        <v>0</v>
      </c>
      <c r="J49" s="288"/>
      <c r="K49" s="289"/>
      <c r="L49" s="289"/>
      <c r="M49" s="289"/>
      <c r="N49" s="289"/>
      <c r="O49" s="289"/>
      <c r="P49" s="289"/>
      <c r="Q49" s="289"/>
      <c r="R49" s="290"/>
      <c r="S49" s="210"/>
      <c r="T49" s="191"/>
      <c r="U49" s="192"/>
    </row>
    <row r="50" spans="1:21" ht="27.75" hidden="1">
      <c r="A50" s="105"/>
      <c r="B50" s="109"/>
      <c r="C50" s="126"/>
      <c r="D50" s="109"/>
      <c r="E50" s="309"/>
      <c r="F50" s="309"/>
      <c r="G50" s="339">
        <f t="shared" si="2"/>
        <v>0</v>
      </c>
      <c r="H50" s="309"/>
      <c r="I50" s="280">
        <f t="shared" si="8"/>
        <v>0</v>
      </c>
      <c r="J50" s="288"/>
      <c r="K50" s="289"/>
      <c r="L50" s="289"/>
      <c r="M50" s="289"/>
      <c r="N50" s="289"/>
      <c r="O50" s="289"/>
      <c r="P50" s="289"/>
      <c r="Q50" s="289"/>
      <c r="R50" s="290"/>
      <c r="S50" s="208"/>
      <c r="T50" s="187"/>
      <c r="U50" s="188"/>
    </row>
    <row r="51" spans="1:21" ht="27.75" hidden="1">
      <c r="A51" s="105"/>
      <c r="B51" s="86"/>
      <c r="C51" s="85"/>
      <c r="D51" s="86"/>
      <c r="E51" s="287"/>
      <c r="F51" s="287"/>
      <c r="G51" s="280">
        <f t="shared" si="2"/>
        <v>0</v>
      </c>
      <c r="H51" s="287"/>
      <c r="I51" s="280">
        <f t="shared" si="8"/>
        <v>0</v>
      </c>
      <c r="J51" s="288"/>
      <c r="K51" s="289"/>
      <c r="L51" s="289"/>
      <c r="M51" s="289"/>
      <c r="N51" s="289"/>
      <c r="O51" s="289"/>
      <c r="P51" s="289"/>
      <c r="Q51" s="289"/>
      <c r="R51" s="290"/>
      <c r="S51" s="209"/>
      <c r="T51" s="189"/>
      <c r="U51" s="190"/>
    </row>
    <row r="52" spans="1:21" ht="27.75" hidden="1">
      <c r="A52" s="105"/>
      <c r="B52" s="86"/>
      <c r="C52" s="85"/>
      <c r="D52" s="86"/>
      <c r="E52" s="287"/>
      <c r="F52" s="287"/>
      <c r="G52" s="280">
        <f t="shared" si="2"/>
        <v>0</v>
      </c>
      <c r="H52" s="287"/>
      <c r="I52" s="280">
        <f t="shared" si="8"/>
        <v>0</v>
      </c>
      <c r="J52" s="288"/>
      <c r="K52" s="289"/>
      <c r="L52" s="289"/>
      <c r="M52" s="289"/>
      <c r="N52" s="289"/>
      <c r="O52" s="289"/>
      <c r="P52" s="289"/>
      <c r="Q52" s="289"/>
      <c r="R52" s="290"/>
      <c r="S52" s="209"/>
      <c r="T52" s="189"/>
      <c r="U52" s="190"/>
    </row>
    <row r="53" spans="1:21" ht="27.75" hidden="1">
      <c r="A53" s="105"/>
      <c r="B53" s="86"/>
      <c r="C53" s="85"/>
      <c r="D53" s="86"/>
      <c r="E53" s="287"/>
      <c r="F53" s="287"/>
      <c r="G53" s="280">
        <f t="shared" si="2"/>
        <v>0</v>
      </c>
      <c r="H53" s="287"/>
      <c r="I53" s="280">
        <f t="shared" si="8"/>
        <v>0</v>
      </c>
      <c r="J53" s="288"/>
      <c r="K53" s="289"/>
      <c r="L53" s="289"/>
      <c r="M53" s="289"/>
      <c r="N53" s="289"/>
      <c r="O53" s="289"/>
      <c r="P53" s="289"/>
      <c r="Q53" s="289"/>
      <c r="R53" s="290"/>
      <c r="S53" s="209"/>
      <c r="T53" s="189"/>
      <c r="U53" s="190"/>
    </row>
    <row r="54" spans="1:21" ht="27.75" hidden="1">
      <c r="A54" s="105"/>
      <c r="B54" s="86"/>
      <c r="C54" s="85"/>
      <c r="D54" s="86"/>
      <c r="E54" s="287"/>
      <c r="F54" s="287"/>
      <c r="G54" s="280">
        <f t="shared" si="2"/>
        <v>0</v>
      </c>
      <c r="H54" s="287"/>
      <c r="I54" s="280">
        <f t="shared" si="8"/>
        <v>0</v>
      </c>
      <c r="J54" s="288"/>
      <c r="K54" s="289"/>
      <c r="L54" s="289"/>
      <c r="M54" s="289"/>
      <c r="N54" s="289"/>
      <c r="O54" s="289"/>
      <c r="P54" s="289"/>
      <c r="Q54" s="289"/>
      <c r="R54" s="290"/>
      <c r="S54" s="209"/>
      <c r="T54" s="189"/>
      <c r="U54" s="190"/>
    </row>
    <row r="55" spans="1:21" ht="27.75" hidden="1">
      <c r="A55" s="105"/>
      <c r="B55" s="77"/>
      <c r="C55" s="85"/>
      <c r="D55" s="77"/>
      <c r="E55" s="287"/>
      <c r="F55" s="287"/>
      <c r="G55" s="280">
        <f t="shared" si="2"/>
        <v>0</v>
      </c>
      <c r="H55" s="287"/>
      <c r="I55" s="280">
        <f t="shared" si="8"/>
        <v>0</v>
      </c>
      <c r="J55" s="288"/>
      <c r="K55" s="289"/>
      <c r="L55" s="289"/>
      <c r="M55" s="289"/>
      <c r="N55" s="289"/>
      <c r="O55" s="289"/>
      <c r="P55" s="289"/>
      <c r="Q55" s="289"/>
      <c r="R55" s="290"/>
      <c r="S55" s="211"/>
      <c r="T55" s="193"/>
      <c r="U55" s="182"/>
    </row>
    <row r="56" spans="1:21" ht="27.75" hidden="1">
      <c r="A56" s="105"/>
      <c r="B56" s="86"/>
      <c r="C56" s="85"/>
      <c r="D56" s="86"/>
      <c r="E56" s="287"/>
      <c r="F56" s="287"/>
      <c r="G56" s="280">
        <f t="shared" si="2"/>
        <v>0</v>
      </c>
      <c r="H56" s="287"/>
      <c r="I56" s="280">
        <f t="shared" si="8"/>
        <v>0</v>
      </c>
      <c r="J56" s="288"/>
      <c r="K56" s="289"/>
      <c r="L56" s="289"/>
      <c r="M56" s="289"/>
      <c r="N56" s="289"/>
      <c r="O56" s="289"/>
      <c r="P56" s="289"/>
      <c r="Q56" s="289"/>
      <c r="R56" s="290"/>
      <c r="S56" s="209"/>
      <c r="T56" s="189"/>
      <c r="U56" s="190"/>
    </row>
    <row r="57" spans="1:21" ht="27.75" hidden="1">
      <c r="A57" s="105"/>
      <c r="B57" s="86"/>
      <c r="C57" s="85"/>
      <c r="D57" s="86"/>
      <c r="E57" s="287"/>
      <c r="F57" s="287"/>
      <c r="G57" s="280">
        <f t="shared" si="2"/>
        <v>0</v>
      </c>
      <c r="H57" s="287"/>
      <c r="I57" s="280">
        <f t="shared" si="8"/>
        <v>0</v>
      </c>
      <c r="J57" s="288"/>
      <c r="K57" s="289"/>
      <c r="L57" s="289"/>
      <c r="M57" s="289"/>
      <c r="N57" s="289"/>
      <c r="O57" s="289"/>
      <c r="P57" s="289"/>
      <c r="Q57" s="289"/>
      <c r="R57" s="290"/>
      <c r="S57" s="209"/>
      <c r="T57" s="189"/>
      <c r="U57" s="190"/>
    </row>
    <row r="58" spans="1:21" ht="27.75" hidden="1">
      <c r="A58" s="105"/>
      <c r="B58" s="77"/>
      <c r="C58" s="85"/>
      <c r="D58" s="77"/>
      <c r="E58" s="287"/>
      <c r="F58" s="287"/>
      <c r="G58" s="280">
        <f t="shared" si="2"/>
        <v>0</v>
      </c>
      <c r="H58" s="287"/>
      <c r="I58" s="280">
        <f>SUM(J58:R58)</f>
        <v>0</v>
      </c>
      <c r="J58" s="288"/>
      <c r="K58" s="289"/>
      <c r="L58" s="289"/>
      <c r="M58" s="289"/>
      <c r="N58" s="289"/>
      <c r="O58" s="289"/>
      <c r="P58" s="289"/>
      <c r="Q58" s="289"/>
      <c r="R58" s="290"/>
      <c r="S58" s="211"/>
      <c r="T58" s="193"/>
      <c r="U58" s="182"/>
    </row>
    <row r="59" spans="1:21" ht="27.75">
      <c r="A59" s="105"/>
      <c r="B59" s="86">
        <v>4</v>
      </c>
      <c r="C59" s="85" t="s">
        <v>46</v>
      </c>
      <c r="D59" s="86">
        <v>614700</v>
      </c>
      <c r="E59" s="280">
        <f aca="true" t="shared" si="9" ref="E59:U59">SUM(E60:E61)</f>
        <v>0</v>
      </c>
      <c r="F59" s="280">
        <f t="shared" si="9"/>
        <v>0</v>
      </c>
      <c r="G59" s="280">
        <f t="shared" si="9"/>
        <v>0</v>
      </c>
      <c r="H59" s="280">
        <f t="shared" si="9"/>
        <v>0</v>
      </c>
      <c r="I59" s="280">
        <f t="shared" si="9"/>
        <v>0</v>
      </c>
      <c r="J59" s="293">
        <f t="shared" si="9"/>
        <v>0</v>
      </c>
      <c r="K59" s="293">
        <f t="shared" si="9"/>
        <v>0</v>
      </c>
      <c r="L59" s="293">
        <f t="shared" si="9"/>
        <v>0</v>
      </c>
      <c r="M59" s="293">
        <f t="shared" si="9"/>
        <v>0</v>
      </c>
      <c r="N59" s="293">
        <f t="shared" si="9"/>
        <v>0</v>
      </c>
      <c r="O59" s="293">
        <f t="shared" si="9"/>
        <v>0</v>
      </c>
      <c r="P59" s="293">
        <f t="shared" si="9"/>
        <v>0</v>
      </c>
      <c r="Q59" s="293">
        <f t="shared" si="9"/>
        <v>0</v>
      </c>
      <c r="R59" s="293">
        <f t="shared" si="9"/>
        <v>0</v>
      </c>
      <c r="S59" s="212">
        <f t="shared" si="9"/>
        <v>0</v>
      </c>
      <c r="T59" s="118">
        <f t="shared" si="9"/>
        <v>0</v>
      </c>
      <c r="U59" s="119">
        <f t="shared" si="9"/>
        <v>0</v>
      </c>
    </row>
    <row r="60" spans="1:21" ht="27.75">
      <c r="A60" s="105"/>
      <c r="B60" s="86"/>
      <c r="C60" s="85"/>
      <c r="D60" s="86"/>
      <c r="E60" s="287"/>
      <c r="F60" s="287"/>
      <c r="G60" s="280">
        <f t="shared" si="2"/>
        <v>0</v>
      </c>
      <c r="H60" s="287"/>
      <c r="I60" s="280">
        <f>SUM(J60:R60)</f>
        <v>0</v>
      </c>
      <c r="J60" s="288"/>
      <c r="K60" s="289"/>
      <c r="L60" s="289"/>
      <c r="M60" s="289"/>
      <c r="N60" s="289"/>
      <c r="O60" s="289"/>
      <c r="P60" s="289"/>
      <c r="Q60" s="289"/>
      <c r="R60" s="290"/>
      <c r="S60" s="209"/>
      <c r="T60" s="189"/>
      <c r="U60" s="190"/>
    </row>
    <row r="61" spans="1:21" ht="27.75" hidden="1">
      <c r="A61" s="105"/>
      <c r="B61" s="86"/>
      <c r="C61" s="85"/>
      <c r="D61" s="86"/>
      <c r="E61" s="287"/>
      <c r="F61" s="287"/>
      <c r="G61" s="280">
        <f t="shared" si="2"/>
        <v>0</v>
      </c>
      <c r="H61" s="287"/>
      <c r="I61" s="280">
        <f>SUM(J61:R61)</f>
        <v>0</v>
      </c>
      <c r="J61" s="288"/>
      <c r="K61" s="289"/>
      <c r="L61" s="289"/>
      <c r="M61" s="289"/>
      <c r="N61" s="289"/>
      <c r="O61" s="289"/>
      <c r="P61" s="289"/>
      <c r="Q61" s="289"/>
      <c r="R61" s="290"/>
      <c r="S61" s="209"/>
      <c r="T61" s="189"/>
      <c r="U61" s="190"/>
    </row>
    <row r="62" spans="1:22" ht="27.75">
      <c r="A62" s="105"/>
      <c r="B62" s="86">
        <v>5</v>
      </c>
      <c r="C62" s="85" t="s">
        <v>47</v>
      </c>
      <c r="D62" s="86">
        <v>614800</v>
      </c>
      <c r="E62" s="280">
        <f aca="true" t="shared" si="10" ref="E62:U62">E63</f>
        <v>0</v>
      </c>
      <c r="F62" s="280">
        <f t="shared" si="10"/>
        <v>0</v>
      </c>
      <c r="G62" s="280">
        <f t="shared" si="10"/>
        <v>0</v>
      </c>
      <c r="H62" s="280">
        <f t="shared" si="10"/>
        <v>0</v>
      </c>
      <c r="I62" s="280">
        <f t="shared" si="10"/>
        <v>0</v>
      </c>
      <c r="J62" s="293">
        <f t="shared" si="10"/>
        <v>0</v>
      </c>
      <c r="K62" s="293">
        <f t="shared" si="10"/>
        <v>0</v>
      </c>
      <c r="L62" s="293">
        <f t="shared" si="10"/>
        <v>0</v>
      </c>
      <c r="M62" s="293">
        <f t="shared" si="10"/>
        <v>0</v>
      </c>
      <c r="N62" s="293">
        <f t="shared" si="10"/>
        <v>0</v>
      </c>
      <c r="O62" s="293">
        <f t="shared" si="10"/>
        <v>0</v>
      </c>
      <c r="P62" s="293">
        <f t="shared" si="10"/>
        <v>0</v>
      </c>
      <c r="Q62" s="293">
        <f t="shared" si="10"/>
        <v>0</v>
      </c>
      <c r="R62" s="293">
        <f t="shared" si="10"/>
        <v>0</v>
      </c>
      <c r="S62" s="194">
        <f t="shared" si="10"/>
        <v>0</v>
      </c>
      <c r="T62" s="87">
        <f t="shared" si="10"/>
        <v>0</v>
      </c>
      <c r="U62" s="87">
        <f t="shared" si="10"/>
        <v>0</v>
      </c>
      <c r="V62" s="74"/>
    </row>
    <row r="63" spans="1:21" ht="27.75">
      <c r="A63" s="105"/>
      <c r="B63" s="86"/>
      <c r="C63" s="85"/>
      <c r="D63" s="86"/>
      <c r="E63" s="287"/>
      <c r="F63" s="287"/>
      <c r="G63" s="280">
        <f t="shared" si="2"/>
        <v>0</v>
      </c>
      <c r="H63" s="287"/>
      <c r="I63" s="280">
        <f>SUM(J63:R63)</f>
        <v>0</v>
      </c>
      <c r="J63" s="288"/>
      <c r="K63" s="289"/>
      <c r="L63" s="289"/>
      <c r="M63" s="289"/>
      <c r="N63" s="289"/>
      <c r="O63" s="289"/>
      <c r="P63" s="289"/>
      <c r="Q63" s="289"/>
      <c r="R63" s="290"/>
      <c r="S63" s="209"/>
      <c r="T63" s="189"/>
      <c r="U63" s="190"/>
    </row>
    <row r="64" spans="1:21" ht="27.75">
      <c r="A64" s="105"/>
      <c r="B64" s="86">
        <v>6</v>
      </c>
      <c r="C64" s="85" t="s">
        <v>48</v>
      </c>
      <c r="D64" s="86">
        <v>614900</v>
      </c>
      <c r="E64" s="280">
        <f aca="true" t="shared" si="11" ref="E64:U64">E65</f>
        <v>0</v>
      </c>
      <c r="F64" s="280">
        <f t="shared" si="11"/>
        <v>0</v>
      </c>
      <c r="G64" s="280">
        <f t="shared" si="11"/>
        <v>0</v>
      </c>
      <c r="H64" s="280">
        <f t="shared" si="11"/>
        <v>0</v>
      </c>
      <c r="I64" s="280">
        <f t="shared" si="11"/>
        <v>0</v>
      </c>
      <c r="J64" s="293">
        <f t="shared" si="11"/>
        <v>0</v>
      </c>
      <c r="K64" s="293">
        <f t="shared" si="11"/>
        <v>0</v>
      </c>
      <c r="L64" s="293">
        <f t="shared" si="11"/>
        <v>0</v>
      </c>
      <c r="M64" s="293">
        <f t="shared" si="11"/>
        <v>0</v>
      </c>
      <c r="N64" s="293">
        <f t="shared" si="11"/>
        <v>0</v>
      </c>
      <c r="O64" s="293">
        <f t="shared" si="11"/>
        <v>0</v>
      </c>
      <c r="P64" s="293">
        <f t="shared" si="11"/>
        <v>0</v>
      </c>
      <c r="Q64" s="293">
        <f t="shared" si="11"/>
        <v>0</v>
      </c>
      <c r="R64" s="293">
        <f t="shared" si="11"/>
        <v>0</v>
      </c>
      <c r="S64" s="206">
        <f t="shared" si="11"/>
        <v>0</v>
      </c>
      <c r="T64" s="181">
        <f t="shared" si="11"/>
        <v>0</v>
      </c>
      <c r="U64" s="182">
        <f t="shared" si="11"/>
        <v>0</v>
      </c>
    </row>
    <row r="65" spans="1:21" ht="27.75">
      <c r="A65" s="105"/>
      <c r="B65" s="77"/>
      <c r="C65" s="78"/>
      <c r="D65" s="77"/>
      <c r="E65" s="287"/>
      <c r="F65" s="287"/>
      <c r="G65" s="280">
        <f t="shared" si="2"/>
        <v>0</v>
      </c>
      <c r="H65" s="287"/>
      <c r="I65" s="280">
        <f>SUM(J65:R65)</f>
        <v>0</v>
      </c>
      <c r="J65" s="288"/>
      <c r="K65" s="289"/>
      <c r="L65" s="289"/>
      <c r="M65" s="289"/>
      <c r="N65" s="289"/>
      <c r="O65" s="289"/>
      <c r="P65" s="289"/>
      <c r="Q65" s="289"/>
      <c r="R65" s="290"/>
      <c r="S65" s="206"/>
      <c r="T65" s="181"/>
      <c r="U65" s="182"/>
    </row>
    <row r="66" spans="1:21" ht="46.5" thickBot="1">
      <c r="A66" s="105"/>
      <c r="B66" s="183" t="s">
        <v>13</v>
      </c>
      <c r="C66" s="184" t="s">
        <v>60</v>
      </c>
      <c r="D66" s="185">
        <v>615000</v>
      </c>
      <c r="E66" s="283">
        <f aca="true" t="shared" si="12" ref="E66:U66">E67+E70</f>
        <v>0</v>
      </c>
      <c r="F66" s="283">
        <f t="shared" si="12"/>
        <v>0</v>
      </c>
      <c r="G66" s="283">
        <f t="shared" si="12"/>
        <v>0</v>
      </c>
      <c r="H66" s="283">
        <f t="shared" si="12"/>
        <v>0</v>
      </c>
      <c r="I66" s="283">
        <f t="shared" si="12"/>
        <v>0</v>
      </c>
      <c r="J66" s="284">
        <f t="shared" si="12"/>
        <v>0</v>
      </c>
      <c r="K66" s="284">
        <f t="shared" si="12"/>
        <v>0</v>
      </c>
      <c r="L66" s="284">
        <f t="shared" si="12"/>
        <v>0</v>
      </c>
      <c r="M66" s="284">
        <f t="shared" si="12"/>
        <v>0</v>
      </c>
      <c r="N66" s="284">
        <f t="shared" si="12"/>
        <v>0</v>
      </c>
      <c r="O66" s="284">
        <f t="shared" si="12"/>
        <v>0</v>
      </c>
      <c r="P66" s="284">
        <f t="shared" si="12"/>
        <v>0</v>
      </c>
      <c r="Q66" s="284">
        <f t="shared" si="12"/>
        <v>0</v>
      </c>
      <c r="R66" s="284">
        <f t="shared" si="12"/>
        <v>0</v>
      </c>
      <c r="S66" s="207">
        <f t="shared" si="12"/>
        <v>0</v>
      </c>
      <c r="T66" s="171">
        <f t="shared" si="12"/>
        <v>0</v>
      </c>
      <c r="U66" s="172">
        <f t="shared" si="12"/>
        <v>0</v>
      </c>
    </row>
    <row r="67" spans="1:21" ht="27.75">
      <c r="A67" s="105"/>
      <c r="B67" s="186">
        <v>1</v>
      </c>
      <c r="C67" s="83" t="s">
        <v>49</v>
      </c>
      <c r="D67" s="109">
        <v>615100</v>
      </c>
      <c r="E67" s="291">
        <f>SUM(E68:E69)</f>
        <v>0</v>
      </c>
      <c r="F67" s="291">
        <f aca="true" t="shared" si="13" ref="F67:U67">SUM(F68:F69)</f>
        <v>0</v>
      </c>
      <c r="G67" s="291">
        <f t="shared" si="13"/>
        <v>0</v>
      </c>
      <c r="H67" s="291">
        <f t="shared" si="13"/>
        <v>0</v>
      </c>
      <c r="I67" s="291">
        <f t="shared" si="13"/>
        <v>0</v>
      </c>
      <c r="J67" s="299">
        <f t="shared" si="13"/>
        <v>0</v>
      </c>
      <c r="K67" s="299">
        <f t="shared" si="13"/>
        <v>0</v>
      </c>
      <c r="L67" s="299">
        <f t="shared" si="13"/>
        <v>0</v>
      </c>
      <c r="M67" s="299">
        <f t="shared" si="13"/>
        <v>0</v>
      </c>
      <c r="N67" s="299">
        <f t="shared" si="13"/>
        <v>0</v>
      </c>
      <c r="O67" s="299">
        <f t="shared" si="13"/>
        <v>0</v>
      </c>
      <c r="P67" s="299">
        <f t="shared" si="13"/>
        <v>0</v>
      </c>
      <c r="Q67" s="299">
        <f t="shared" si="13"/>
        <v>0</v>
      </c>
      <c r="R67" s="299">
        <f t="shared" si="13"/>
        <v>0</v>
      </c>
      <c r="S67" s="208">
        <f t="shared" si="13"/>
        <v>0</v>
      </c>
      <c r="T67" s="187">
        <f t="shared" si="13"/>
        <v>0</v>
      </c>
      <c r="U67" s="188">
        <f t="shared" si="13"/>
        <v>0</v>
      </c>
    </row>
    <row r="68" spans="1:21" ht="27.75">
      <c r="A68" s="105"/>
      <c r="B68" s="86"/>
      <c r="C68" s="85"/>
      <c r="D68" s="86"/>
      <c r="E68" s="287"/>
      <c r="F68" s="287"/>
      <c r="G68" s="280">
        <f t="shared" si="2"/>
        <v>0</v>
      </c>
      <c r="H68" s="287"/>
      <c r="I68" s="280">
        <f>SUM(J68:R68)</f>
        <v>0</v>
      </c>
      <c r="J68" s="288"/>
      <c r="K68" s="289"/>
      <c r="L68" s="289"/>
      <c r="M68" s="289"/>
      <c r="N68" s="289"/>
      <c r="O68" s="289"/>
      <c r="P68" s="289"/>
      <c r="Q68" s="289"/>
      <c r="R68" s="290"/>
      <c r="S68" s="209"/>
      <c r="T68" s="189"/>
      <c r="U68" s="190"/>
    </row>
    <row r="69" spans="1:21" ht="27.75" hidden="1">
      <c r="A69" s="105"/>
      <c r="B69" s="86"/>
      <c r="C69" s="85"/>
      <c r="D69" s="86"/>
      <c r="E69" s="287"/>
      <c r="F69" s="287"/>
      <c r="G69" s="280">
        <f t="shared" si="2"/>
        <v>0</v>
      </c>
      <c r="H69" s="287"/>
      <c r="I69" s="280">
        <f>SUM(J69:R69)</f>
        <v>0</v>
      </c>
      <c r="J69" s="288"/>
      <c r="K69" s="289"/>
      <c r="L69" s="289"/>
      <c r="M69" s="289"/>
      <c r="N69" s="289"/>
      <c r="O69" s="289"/>
      <c r="P69" s="289"/>
      <c r="Q69" s="289"/>
      <c r="R69" s="290"/>
      <c r="S69" s="209"/>
      <c r="T69" s="189"/>
      <c r="U69" s="190"/>
    </row>
    <row r="70" spans="1:21" ht="47.25">
      <c r="A70" s="105"/>
      <c r="B70" s="86">
        <v>2</v>
      </c>
      <c r="C70" s="88" t="s">
        <v>50</v>
      </c>
      <c r="D70" s="86">
        <v>615200</v>
      </c>
      <c r="E70" s="300">
        <f>E72+E71</f>
        <v>0</v>
      </c>
      <c r="F70" s="300">
        <f aca="true" t="shared" si="14" ref="F70:R70">F72+F71</f>
        <v>0</v>
      </c>
      <c r="G70" s="300">
        <f t="shared" si="14"/>
        <v>0</v>
      </c>
      <c r="H70" s="300">
        <f t="shared" si="14"/>
        <v>0</v>
      </c>
      <c r="I70" s="300">
        <f t="shared" si="14"/>
        <v>0</v>
      </c>
      <c r="J70" s="293">
        <f t="shared" si="14"/>
        <v>0</v>
      </c>
      <c r="K70" s="293">
        <f t="shared" si="14"/>
        <v>0</v>
      </c>
      <c r="L70" s="293">
        <f t="shared" si="14"/>
        <v>0</v>
      </c>
      <c r="M70" s="293">
        <f t="shared" si="14"/>
        <v>0</v>
      </c>
      <c r="N70" s="293">
        <f t="shared" si="14"/>
        <v>0</v>
      </c>
      <c r="O70" s="293">
        <f t="shared" si="14"/>
        <v>0</v>
      </c>
      <c r="P70" s="293">
        <f t="shared" si="14"/>
        <v>0</v>
      </c>
      <c r="Q70" s="293">
        <f t="shared" si="14"/>
        <v>0</v>
      </c>
      <c r="R70" s="293">
        <f t="shared" si="14"/>
        <v>0</v>
      </c>
      <c r="S70" s="209">
        <f>S72</f>
        <v>0</v>
      </c>
      <c r="T70" s="189">
        <f>T72</f>
        <v>0</v>
      </c>
      <c r="U70" s="190">
        <f>U72</f>
        <v>0</v>
      </c>
    </row>
    <row r="71" spans="1:21" ht="27.75">
      <c r="A71" s="105"/>
      <c r="B71" s="86"/>
      <c r="C71" s="88"/>
      <c r="D71" s="86"/>
      <c r="E71" s="287"/>
      <c r="F71" s="287"/>
      <c r="G71" s="280">
        <f t="shared" si="2"/>
        <v>0</v>
      </c>
      <c r="H71" s="287"/>
      <c r="I71" s="280">
        <f>SUM(J71:R71)</f>
        <v>0</v>
      </c>
      <c r="J71" s="288"/>
      <c r="K71" s="289"/>
      <c r="L71" s="289"/>
      <c r="M71" s="289"/>
      <c r="N71" s="289"/>
      <c r="O71" s="289"/>
      <c r="P71" s="289"/>
      <c r="Q71" s="289"/>
      <c r="R71" s="290"/>
      <c r="S71" s="209"/>
      <c r="T71" s="189"/>
      <c r="U71" s="190"/>
    </row>
    <row r="72" spans="1:21" ht="27.75" hidden="1">
      <c r="A72" s="105"/>
      <c r="B72" s="86"/>
      <c r="C72" s="88"/>
      <c r="D72" s="86"/>
      <c r="E72" s="287"/>
      <c r="F72" s="287"/>
      <c r="G72" s="280">
        <f t="shared" si="2"/>
        <v>0</v>
      </c>
      <c r="H72" s="287"/>
      <c r="I72" s="280">
        <f>SUM(J72:R72)</f>
        <v>0</v>
      </c>
      <c r="J72" s="288"/>
      <c r="K72" s="289"/>
      <c r="L72" s="289"/>
      <c r="M72" s="289"/>
      <c r="N72" s="289"/>
      <c r="O72" s="289"/>
      <c r="P72" s="289"/>
      <c r="Q72" s="289"/>
      <c r="R72" s="290"/>
      <c r="S72" s="209"/>
      <c r="T72" s="189"/>
      <c r="U72" s="190"/>
    </row>
    <row r="73" spans="1:21" ht="27.75" thickBot="1">
      <c r="A73" s="105"/>
      <c r="B73" s="183" t="s">
        <v>14</v>
      </c>
      <c r="C73" s="184" t="s">
        <v>28</v>
      </c>
      <c r="D73" s="185">
        <v>616000</v>
      </c>
      <c r="E73" s="283">
        <f aca="true" t="shared" si="15" ref="E73:U73">E74</f>
        <v>0</v>
      </c>
      <c r="F73" s="283">
        <f t="shared" si="15"/>
        <v>0</v>
      </c>
      <c r="G73" s="283">
        <f t="shared" si="15"/>
        <v>0</v>
      </c>
      <c r="H73" s="283">
        <f t="shared" si="15"/>
        <v>0</v>
      </c>
      <c r="I73" s="283">
        <f t="shared" si="15"/>
        <v>0</v>
      </c>
      <c r="J73" s="301">
        <f t="shared" si="15"/>
        <v>0</v>
      </c>
      <c r="K73" s="301">
        <f t="shared" si="15"/>
        <v>0</v>
      </c>
      <c r="L73" s="301">
        <f t="shared" si="15"/>
        <v>0</v>
      </c>
      <c r="M73" s="301">
        <f t="shared" si="15"/>
        <v>0</v>
      </c>
      <c r="N73" s="301">
        <f t="shared" si="15"/>
        <v>0</v>
      </c>
      <c r="O73" s="301">
        <f t="shared" si="15"/>
        <v>0</v>
      </c>
      <c r="P73" s="301">
        <f t="shared" si="15"/>
        <v>0</v>
      </c>
      <c r="Q73" s="301">
        <f t="shared" si="15"/>
        <v>0</v>
      </c>
      <c r="R73" s="301">
        <f t="shared" si="15"/>
        <v>0</v>
      </c>
      <c r="S73" s="207">
        <f t="shared" si="15"/>
        <v>0</v>
      </c>
      <c r="T73" s="171">
        <f t="shared" si="15"/>
        <v>0</v>
      </c>
      <c r="U73" s="172">
        <f t="shared" si="15"/>
        <v>0</v>
      </c>
    </row>
    <row r="74" spans="1:21" ht="27.75">
      <c r="A74" s="105"/>
      <c r="B74" s="195">
        <v>1</v>
      </c>
      <c r="C74" s="89" t="s">
        <v>51</v>
      </c>
      <c r="D74" s="110">
        <v>616200</v>
      </c>
      <c r="E74" s="287"/>
      <c r="F74" s="287"/>
      <c r="G74" s="280">
        <f t="shared" si="2"/>
        <v>0</v>
      </c>
      <c r="H74" s="287"/>
      <c r="I74" s="280">
        <f>SUM(J74:R74)</f>
        <v>0</v>
      </c>
      <c r="J74" s="303"/>
      <c r="K74" s="304"/>
      <c r="L74" s="304"/>
      <c r="M74" s="305"/>
      <c r="N74" s="305"/>
      <c r="O74" s="305"/>
      <c r="P74" s="305"/>
      <c r="Q74" s="305"/>
      <c r="R74" s="306"/>
      <c r="S74" s="213"/>
      <c r="T74" s="196"/>
      <c r="U74" s="197"/>
    </row>
    <row r="75" spans="1:21" ht="46.5" thickBot="1">
      <c r="A75" s="105"/>
      <c r="B75" s="183" t="s">
        <v>15</v>
      </c>
      <c r="C75" s="184" t="s">
        <v>77</v>
      </c>
      <c r="D75" s="198"/>
      <c r="E75" s="283">
        <f aca="true" t="shared" si="16" ref="E75:U75">SUM(E76:E81)</f>
        <v>0</v>
      </c>
      <c r="F75" s="283">
        <f t="shared" si="16"/>
        <v>0</v>
      </c>
      <c r="G75" s="283">
        <f t="shared" si="16"/>
        <v>0</v>
      </c>
      <c r="H75" s="285">
        <f t="shared" si="16"/>
        <v>0</v>
      </c>
      <c r="I75" s="283">
        <f t="shared" si="16"/>
        <v>0</v>
      </c>
      <c r="J75" s="284">
        <f t="shared" si="16"/>
        <v>0</v>
      </c>
      <c r="K75" s="284">
        <f t="shared" si="16"/>
        <v>0</v>
      </c>
      <c r="L75" s="284">
        <f t="shared" si="16"/>
        <v>0</v>
      </c>
      <c r="M75" s="284">
        <f t="shared" si="16"/>
        <v>0</v>
      </c>
      <c r="N75" s="284">
        <f t="shared" si="16"/>
        <v>0</v>
      </c>
      <c r="O75" s="284">
        <f t="shared" si="16"/>
        <v>0</v>
      </c>
      <c r="P75" s="284">
        <f t="shared" si="16"/>
        <v>0</v>
      </c>
      <c r="Q75" s="284">
        <f t="shared" si="16"/>
        <v>0</v>
      </c>
      <c r="R75" s="284">
        <f t="shared" si="16"/>
        <v>0</v>
      </c>
      <c r="S75" s="207">
        <f t="shared" si="16"/>
        <v>0</v>
      </c>
      <c r="T75" s="171">
        <f t="shared" si="16"/>
        <v>0</v>
      </c>
      <c r="U75" s="172">
        <f t="shared" si="16"/>
        <v>0</v>
      </c>
    </row>
    <row r="76" spans="1:21" ht="47.25">
      <c r="A76" s="105"/>
      <c r="B76" s="199">
        <v>1</v>
      </c>
      <c r="C76" s="92" t="s">
        <v>52</v>
      </c>
      <c r="D76" s="111">
        <v>821100</v>
      </c>
      <c r="E76" s="308"/>
      <c r="F76" s="308"/>
      <c r="G76" s="280">
        <f t="shared" si="2"/>
        <v>0</v>
      </c>
      <c r="H76" s="340"/>
      <c r="I76" s="341">
        <f aca="true" t="shared" si="17" ref="I76:I81">SUM(J76:R76)</f>
        <v>0</v>
      </c>
      <c r="J76" s="310"/>
      <c r="K76" s="310"/>
      <c r="L76" s="310"/>
      <c r="M76" s="310"/>
      <c r="N76" s="310"/>
      <c r="O76" s="310"/>
      <c r="P76" s="310"/>
      <c r="Q76" s="310"/>
      <c r="R76" s="310"/>
      <c r="S76" s="214"/>
      <c r="T76" s="200"/>
      <c r="U76" s="201"/>
    </row>
    <row r="77" spans="1:21" ht="27.75">
      <c r="A77" s="105"/>
      <c r="B77" s="77">
        <v>2</v>
      </c>
      <c r="C77" s="78" t="s">
        <v>23</v>
      </c>
      <c r="D77" s="77">
        <v>821200</v>
      </c>
      <c r="E77" s="308"/>
      <c r="F77" s="308"/>
      <c r="G77" s="280">
        <f t="shared" si="2"/>
        <v>0</v>
      </c>
      <c r="H77" s="289"/>
      <c r="I77" s="341">
        <f t="shared" si="17"/>
        <v>0</v>
      </c>
      <c r="J77" s="310"/>
      <c r="K77" s="310"/>
      <c r="L77" s="310"/>
      <c r="M77" s="310"/>
      <c r="N77" s="310"/>
      <c r="O77" s="310"/>
      <c r="P77" s="310"/>
      <c r="Q77" s="310"/>
      <c r="R77" s="310"/>
      <c r="S77" s="206"/>
      <c r="T77" s="181"/>
      <c r="U77" s="182"/>
    </row>
    <row r="78" spans="1:21" ht="27.75">
      <c r="A78" s="105"/>
      <c r="B78" s="77">
        <v>3</v>
      </c>
      <c r="C78" s="78" t="s">
        <v>24</v>
      </c>
      <c r="D78" s="77">
        <v>821300</v>
      </c>
      <c r="E78" s="308"/>
      <c r="F78" s="308"/>
      <c r="G78" s="280">
        <f t="shared" si="2"/>
        <v>0</v>
      </c>
      <c r="H78" s="289"/>
      <c r="I78" s="341">
        <f t="shared" si="17"/>
        <v>0</v>
      </c>
      <c r="J78" s="310"/>
      <c r="K78" s="310"/>
      <c r="L78" s="310"/>
      <c r="M78" s="310"/>
      <c r="N78" s="310"/>
      <c r="O78" s="310"/>
      <c r="P78" s="310"/>
      <c r="Q78" s="310"/>
      <c r="R78" s="310"/>
      <c r="S78" s="206"/>
      <c r="T78" s="181"/>
      <c r="U78" s="182"/>
    </row>
    <row r="79" spans="1:21" ht="27.75">
      <c r="A79" s="105"/>
      <c r="B79" s="77">
        <v>4</v>
      </c>
      <c r="C79" s="88" t="s">
        <v>25</v>
      </c>
      <c r="D79" s="77">
        <v>821400</v>
      </c>
      <c r="E79" s="308"/>
      <c r="F79" s="308"/>
      <c r="G79" s="280">
        <f t="shared" si="2"/>
        <v>0</v>
      </c>
      <c r="H79" s="289"/>
      <c r="I79" s="341">
        <f t="shared" si="17"/>
        <v>0</v>
      </c>
      <c r="J79" s="310"/>
      <c r="K79" s="310"/>
      <c r="L79" s="310"/>
      <c r="M79" s="310"/>
      <c r="N79" s="310"/>
      <c r="O79" s="310"/>
      <c r="P79" s="310"/>
      <c r="Q79" s="310"/>
      <c r="R79" s="310"/>
      <c r="S79" s="206"/>
      <c r="T79" s="181"/>
      <c r="U79" s="182"/>
    </row>
    <row r="80" spans="1:21" ht="27.75">
      <c r="A80" s="105"/>
      <c r="B80" s="77">
        <v>5</v>
      </c>
      <c r="C80" s="88" t="s">
        <v>26</v>
      </c>
      <c r="D80" s="77">
        <v>821500</v>
      </c>
      <c r="E80" s="308"/>
      <c r="F80" s="308"/>
      <c r="G80" s="280">
        <f t="shared" si="2"/>
        <v>0</v>
      </c>
      <c r="H80" s="289"/>
      <c r="I80" s="341">
        <f t="shared" si="17"/>
        <v>0</v>
      </c>
      <c r="J80" s="310"/>
      <c r="K80" s="310"/>
      <c r="L80" s="310"/>
      <c r="M80" s="310"/>
      <c r="N80" s="310"/>
      <c r="O80" s="310"/>
      <c r="P80" s="310"/>
      <c r="Q80" s="310"/>
      <c r="R80" s="310"/>
      <c r="S80" s="206"/>
      <c r="T80" s="181"/>
      <c r="U80" s="182"/>
    </row>
    <row r="81" spans="1:22" ht="27.75">
      <c r="A81" s="105"/>
      <c r="B81" s="77">
        <v>6</v>
      </c>
      <c r="C81" s="88" t="s">
        <v>27</v>
      </c>
      <c r="D81" s="77">
        <v>821600</v>
      </c>
      <c r="E81" s="308"/>
      <c r="F81" s="308"/>
      <c r="G81" s="280">
        <f t="shared" si="2"/>
        <v>0</v>
      </c>
      <c r="H81" s="289"/>
      <c r="I81" s="341">
        <f t="shared" si="17"/>
        <v>0</v>
      </c>
      <c r="J81" s="310"/>
      <c r="K81" s="310"/>
      <c r="L81" s="310"/>
      <c r="M81" s="310"/>
      <c r="N81" s="310"/>
      <c r="O81" s="310"/>
      <c r="P81" s="310"/>
      <c r="Q81" s="310"/>
      <c r="R81" s="310"/>
      <c r="S81" s="206"/>
      <c r="T81" s="181"/>
      <c r="U81" s="182"/>
      <c r="V81" s="6"/>
    </row>
    <row r="82" spans="1:22" ht="46.5" thickBot="1">
      <c r="A82" s="106"/>
      <c r="B82" s="183"/>
      <c r="C82" s="184" t="s">
        <v>90</v>
      </c>
      <c r="D82" s="198"/>
      <c r="E82" s="283">
        <f aca="true" t="shared" si="18" ref="E82:U82">E14+E26+E66+E73+E75</f>
        <v>0</v>
      </c>
      <c r="F82" s="283">
        <f t="shared" si="18"/>
        <v>0</v>
      </c>
      <c r="G82" s="283">
        <f t="shared" si="18"/>
        <v>0</v>
      </c>
      <c r="H82" s="342">
        <f t="shared" si="18"/>
        <v>0</v>
      </c>
      <c r="I82" s="283">
        <f t="shared" si="18"/>
        <v>0</v>
      </c>
      <c r="J82" s="313">
        <f t="shared" si="18"/>
        <v>0</v>
      </c>
      <c r="K82" s="313">
        <f t="shared" si="18"/>
        <v>0</v>
      </c>
      <c r="L82" s="313">
        <f t="shared" si="18"/>
        <v>0</v>
      </c>
      <c r="M82" s="313">
        <f t="shared" si="18"/>
        <v>0</v>
      </c>
      <c r="N82" s="313">
        <f t="shared" si="18"/>
        <v>0</v>
      </c>
      <c r="O82" s="313">
        <f t="shared" si="18"/>
        <v>0</v>
      </c>
      <c r="P82" s="313">
        <f t="shared" si="18"/>
        <v>0</v>
      </c>
      <c r="Q82" s="313">
        <f t="shared" si="18"/>
        <v>0</v>
      </c>
      <c r="R82" s="313">
        <f t="shared" si="18"/>
        <v>0</v>
      </c>
      <c r="S82" s="207">
        <f t="shared" si="18"/>
        <v>0</v>
      </c>
      <c r="T82" s="171">
        <f t="shared" si="18"/>
        <v>0</v>
      </c>
      <c r="U82" s="172">
        <f t="shared" si="18"/>
        <v>0</v>
      </c>
      <c r="V82" s="6"/>
    </row>
    <row r="83" spans="1:22" ht="23.25">
      <c r="A83" s="70"/>
      <c r="B83" s="93"/>
      <c r="C83" s="94"/>
      <c r="D83" s="95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64"/>
      <c r="S83" s="64"/>
      <c r="T83" s="64"/>
      <c r="U83" s="64"/>
      <c r="V83" s="6"/>
    </row>
    <row r="84" spans="1:22" ht="23.25">
      <c r="A84" s="70"/>
      <c r="B84" s="93"/>
      <c r="C84" s="94"/>
      <c r="D84" s="95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64"/>
      <c r="S84" s="64"/>
      <c r="T84" s="64"/>
      <c r="U84" s="64"/>
      <c r="V84" s="6"/>
    </row>
    <row r="85" spans="1:22" ht="15.75" customHeight="1">
      <c r="A85" s="70"/>
      <c r="B85" s="97"/>
      <c r="C85" s="619"/>
      <c r="D85" s="619"/>
      <c r="E85" s="619"/>
      <c r="F85" s="619"/>
      <c r="G85" s="619"/>
      <c r="H85" s="619"/>
      <c r="I85" s="619"/>
      <c r="J85" s="619"/>
      <c r="K85" s="619"/>
      <c r="L85" s="619"/>
      <c r="M85" s="619"/>
      <c r="N85" s="619"/>
      <c r="O85" s="619"/>
      <c r="P85" s="619"/>
      <c r="Q85" s="619"/>
      <c r="R85" s="65"/>
      <c r="S85" s="65"/>
      <c r="T85" s="65"/>
      <c r="U85" s="65"/>
      <c r="V85" s="6"/>
    </row>
    <row r="86" spans="1:22" ht="15.75" customHeight="1">
      <c r="A86" s="70"/>
      <c r="B86" s="97"/>
      <c r="C86" s="98"/>
      <c r="D86" s="98"/>
      <c r="E86" s="98"/>
      <c r="F86" s="98"/>
      <c r="G86" s="98"/>
      <c r="H86" s="98"/>
      <c r="I86" s="98"/>
      <c r="K86" s="98"/>
      <c r="L86" s="98"/>
      <c r="M86" s="98"/>
      <c r="N86" s="98"/>
      <c r="O86" s="98"/>
      <c r="P86" s="203"/>
      <c r="Q86" s="203"/>
      <c r="R86" s="66"/>
      <c r="S86" s="66"/>
      <c r="T86" s="66"/>
      <c r="U86" s="66"/>
      <c r="V86" s="6"/>
    </row>
    <row r="87" spans="1:22" ht="27" customHeight="1">
      <c r="A87" s="70"/>
      <c r="B87" s="97"/>
      <c r="C87" s="98"/>
      <c r="D87" s="98"/>
      <c r="E87" s="98"/>
      <c r="F87" s="98"/>
      <c r="G87" s="98"/>
      <c r="H87" s="98"/>
      <c r="I87" s="98"/>
      <c r="K87" s="98"/>
      <c r="L87" s="98"/>
      <c r="M87" s="98"/>
      <c r="N87" s="98"/>
      <c r="O87" s="98"/>
      <c r="P87" s="98"/>
      <c r="Q87" s="98" t="s">
        <v>55</v>
      </c>
      <c r="R87" s="65"/>
      <c r="S87" s="65"/>
      <c r="T87" s="65"/>
      <c r="U87" s="65"/>
      <c r="V87" s="6"/>
    </row>
    <row r="88" spans="2:22" ht="15" customHeight="1">
      <c r="B88" s="56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56"/>
      <c r="Q88" s="68"/>
      <c r="R88" s="68"/>
      <c r="S88" s="56"/>
      <c r="T88" s="69" t="s">
        <v>55</v>
      </c>
      <c r="U88" s="51"/>
      <c r="V88" s="6"/>
    </row>
    <row r="89" spans="2:21" ht="1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2:21" ht="18.7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5"/>
      <c r="R90" s="3"/>
      <c r="S90" s="6"/>
      <c r="T90" s="5"/>
      <c r="U90" s="10"/>
    </row>
    <row r="91" spans="2:21" ht="1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2:21" ht="1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</sheetData>
  <sheetProtection password="C5C5" sheet="1" formatCells="0" formatColumns="0" formatRows="0"/>
  <mergeCells count="17">
    <mergeCell ref="J10:U11"/>
    <mergeCell ref="B1:U1"/>
    <mergeCell ref="S2:T3"/>
    <mergeCell ref="B3:C3"/>
    <mergeCell ref="D3:Q3"/>
    <mergeCell ref="B6:Q6"/>
    <mergeCell ref="D7:L7"/>
    <mergeCell ref="C85:Q85"/>
    <mergeCell ref="D8:L8"/>
    <mergeCell ref="B10:B12"/>
    <mergeCell ref="C10:C12"/>
    <mergeCell ref="D10:D12"/>
    <mergeCell ref="E10:E12"/>
    <mergeCell ref="F10:F12"/>
    <mergeCell ref="G10:G12"/>
    <mergeCell ref="H10:H12"/>
    <mergeCell ref="I10:I12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2" r:id="rId1"/>
  <headerFooter>
    <oddFooter>&amp;C&amp;A&amp;RPage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92"/>
  <sheetViews>
    <sheetView view="pageBreakPreview" zoomScale="48" zoomScaleNormal="60" zoomScaleSheetLayoutView="48" workbookViewId="0" topLeftCell="D1">
      <selection activeCell="H10" sqref="H10:I13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2" width="25.7109375" style="4" hidden="1" customWidth="1"/>
    <col min="13" max="18" width="25.7109375" style="4" customWidth="1"/>
    <col min="19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605" t="s">
        <v>53</v>
      </c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606"/>
      <c r="N1" s="606"/>
      <c r="O1" s="606"/>
      <c r="P1" s="606"/>
      <c r="Q1" s="606"/>
      <c r="R1" s="606"/>
      <c r="S1" s="606"/>
      <c r="T1" s="606"/>
      <c r="U1" s="606"/>
    </row>
    <row r="2" spans="2:21" ht="24" customHeight="1">
      <c r="B2" s="51"/>
      <c r="C2" s="51"/>
      <c r="D2" s="51"/>
      <c r="E2" s="51"/>
      <c r="F2" s="51"/>
      <c r="G2" s="51"/>
      <c r="H2" s="51"/>
      <c r="I2" s="51"/>
      <c r="J2" s="51"/>
      <c r="M2" s="51"/>
      <c r="N2" s="51"/>
      <c r="O2" s="51"/>
      <c r="P2" s="52" t="s">
        <v>54</v>
      </c>
      <c r="Q2" s="100"/>
      <c r="R2" s="51"/>
      <c r="S2" s="607" t="s">
        <v>54</v>
      </c>
      <c r="T2" s="607"/>
      <c r="U2" s="202"/>
    </row>
    <row r="3" spans="2:21" ht="31.5" customHeight="1">
      <c r="B3" s="605" t="s">
        <v>58</v>
      </c>
      <c r="C3" s="605"/>
      <c r="D3" s="608"/>
      <c r="E3" s="608"/>
      <c r="F3" s="608"/>
      <c r="G3" s="608"/>
      <c r="H3" s="608"/>
      <c r="I3" s="608"/>
      <c r="J3" s="608"/>
      <c r="K3" s="608"/>
      <c r="L3" s="608"/>
      <c r="M3" s="608"/>
      <c r="N3" s="608"/>
      <c r="O3" s="608"/>
      <c r="P3" s="608"/>
      <c r="Q3" s="608"/>
      <c r="R3" s="50"/>
      <c r="S3" s="607"/>
      <c r="T3" s="607"/>
      <c r="U3" s="53"/>
    </row>
    <row r="4" spans="2:21" ht="21"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2" t="s">
        <v>63</v>
      </c>
      <c r="Q4" s="53"/>
      <c r="R4" s="54"/>
      <c r="S4" s="55"/>
      <c r="T4" s="56"/>
      <c r="U4" s="57"/>
    </row>
    <row r="5" spans="2:21" ht="30" customHeight="1">
      <c r="B5" s="58" t="s">
        <v>70</v>
      </c>
      <c r="C5" s="58"/>
      <c r="D5" s="58"/>
      <c r="E5" s="58"/>
      <c r="F5" s="58"/>
      <c r="G5" s="58"/>
      <c r="H5" s="58"/>
      <c r="I5" s="58"/>
      <c r="J5" s="58"/>
      <c r="M5" s="58"/>
      <c r="N5" s="58"/>
      <c r="O5" s="58"/>
      <c r="P5" s="52" t="s">
        <v>65</v>
      </c>
      <c r="Q5" s="99"/>
      <c r="R5" s="52"/>
      <c r="S5" s="52" t="s">
        <v>63</v>
      </c>
      <c r="T5" s="52"/>
      <c r="U5" s="59"/>
    </row>
    <row r="6" spans="2:21" ht="21" customHeight="1">
      <c r="B6" s="630"/>
      <c r="C6" s="630"/>
      <c r="D6" s="630"/>
      <c r="E6" s="630"/>
      <c r="F6" s="630"/>
      <c r="G6" s="630"/>
      <c r="H6" s="630"/>
      <c r="I6" s="630"/>
      <c r="J6" s="630"/>
      <c r="K6" s="630"/>
      <c r="L6" s="630"/>
      <c r="M6" s="630"/>
      <c r="N6" s="630"/>
      <c r="O6" s="630"/>
      <c r="P6" s="630"/>
      <c r="Q6" s="630"/>
      <c r="R6" s="60"/>
      <c r="S6" s="202"/>
      <c r="T6" s="202"/>
      <c r="U6" s="61"/>
    </row>
    <row r="7" spans="2:21" ht="22.5" customHeight="1">
      <c r="B7" s="52" t="s">
        <v>64</v>
      </c>
      <c r="C7" s="52"/>
      <c r="D7" s="632"/>
      <c r="E7" s="632"/>
      <c r="F7" s="632"/>
      <c r="G7" s="632"/>
      <c r="H7" s="632"/>
      <c r="I7" s="632"/>
      <c r="J7" s="632"/>
      <c r="K7" s="632"/>
      <c r="L7" s="632"/>
      <c r="M7" s="102"/>
      <c r="N7" s="102"/>
      <c r="O7" s="102"/>
      <c r="P7" s="102"/>
      <c r="Q7" s="102"/>
      <c r="R7" s="52"/>
      <c r="S7" s="52" t="s">
        <v>65</v>
      </c>
      <c r="T7" s="52"/>
      <c r="U7" s="53"/>
    </row>
    <row r="8" spans="2:21" ht="22.5" customHeight="1">
      <c r="B8" s="101"/>
      <c r="C8" s="101"/>
      <c r="D8" s="610"/>
      <c r="E8" s="610"/>
      <c r="F8" s="610"/>
      <c r="G8" s="610"/>
      <c r="H8" s="610"/>
      <c r="I8" s="610"/>
      <c r="J8" s="610"/>
      <c r="K8" s="610"/>
      <c r="L8" s="610"/>
      <c r="M8" s="113"/>
      <c r="N8" s="113"/>
      <c r="O8" s="113"/>
      <c r="P8" s="113"/>
      <c r="Q8" s="113"/>
      <c r="R8" s="52"/>
      <c r="S8" s="52" t="s">
        <v>65</v>
      </c>
      <c r="T8" s="52"/>
      <c r="U8" s="53"/>
    </row>
    <row r="9" spans="2:21" ht="12" customHeight="1" thickBot="1"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62"/>
    </row>
    <row r="10" spans="1:21" s="33" customFormat="1" ht="59.25" customHeight="1">
      <c r="A10" s="103"/>
      <c r="B10" s="620" t="s">
        <v>97</v>
      </c>
      <c r="C10" s="623" t="s">
        <v>72</v>
      </c>
      <c r="D10" s="620" t="s">
        <v>1</v>
      </c>
      <c r="E10" s="611" t="s">
        <v>120</v>
      </c>
      <c r="F10" s="611" t="s">
        <v>118</v>
      </c>
      <c r="G10" s="611" t="s">
        <v>119</v>
      </c>
      <c r="H10" s="611" t="s">
        <v>124</v>
      </c>
      <c r="I10" s="611" t="s">
        <v>122</v>
      </c>
      <c r="J10" s="585" t="s">
        <v>78</v>
      </c>
      <c r="K10" s="614"/>
      <c r="L10" s="614"/>
      <c r="M10" s="614"/>
      <c r="N10" s="614"/>
      <c r="O10" s="614"/>
      <c r="P10" s="614"/>
      <c r="Q10" s="614"/>
      <c r="R10" s="614"/>
      <c r="S10" s="614"/>
      <c r="T10" s="614"/>
      <c r="U10" s="615"/>
    </row>
    <row r="11" spans="1:21" s="33" customFormat="1" ht="17.25" customHeight="1" thickBot="1">
      <c r="A11" s="104"/>
      <c r="B11" s="621"/>
      <c r="C11" s="624"/>
      <c r="D11" s="621"/>
      <c r="E11" s="612"/>
      <c r="F11" s="612"/>
      <c r="G11" s="612"/>
      <c r="H11" s="612"/>
      <c r="I11" s="612"/>
      <c r="J11" s="616"/>
      <c r="K11" s="617"/>
      <c r="L11" s="617"/>
      <c r="M11" s="617"/>
      <c r="N11" s="617"/>
      <c r="O11" s="617"/>
      <c r="P11" s="617"/>
      <c r="Q11" s="617"/>
      <c r="R11" s="617"/>
      <c r="S11" s="617"/>
      <c r="T11" s="617"/>
      <c r="U11" s="618"/>
    </row>
    <row r="12" spans="1:21" s="33" customFormat="1" ht="141" customHeight="1" thickBot="1">
      <c r="A12" s="104"/>
      <c r="B12" s="622"/>
      <c r="C12" s="625"/>
      <c r="D12" s="622"/>
      <c r="E12" s="613"/>
      <c r="F12" s="613"/>
      <c r="G12" s="613"/>
      <c r="H12" s="613"/>
      <c r="I12" s="613"/>
      <c r="J12" s="173" t="s">
        <v>33</v>
      </c>
      <c r="K12" s="173" t="s">
        <v>34</v>
      </c>
      <c r="L12" s="173" t="s">
        <v>35</v>
      </c>
      <c r="M12" s="174" t="s">
        <v>36</v>
      </c>
      <c r="N12" s="174" t="s">
        <v>37</v>
      </c>
      <c r="O12" s="174" t="s">
        <v>38</v>
      </c>
      <c r="P12" s="174" t="s">
        <v>56</v>
      </c>
      <c r="Q12" s="174" t="s">
        <v>57</v>
      </c>
      <c r="R12" s="174" t="s">
        <v>39</v>
      </c>
      <c r="S12" s="174" t="s">
        <v>56</v>
      </c>
      <c r="T12" s="174" t="s">
        <v>57</v>
      </c>
      <c r="U12" s="174" t="s">
        <v>39</v>
      </c>
    </row>
    <row r="13" spans="1:21" s="33" customFormat="1" ht="21" thickBot="1">
      <c r="A13" s="104"/>
      <c r="B13" s="175">
        <v>1</v>
      </c>
      <c r="C13" s="175">
        <v>2</v>
      </c>
      <c r="D13" s="175">
        <v>3</v>
      </c>
      <c r="E13" s="176">
        <v>4</v>
      </c>
      <c r="F13" s="176">
        <v>5</v>
      </c>
      <c r="G13" s="176" t="s">
        <v>80</v>
      </c>
      <c r="H13" s="350">
        <v>7</v>
      </c>
      <c r="I13" s="350" t="s">
        <v>123</v>
      </c>
      <c r="J13" s="204">
        <v>9</v>
      </c>
      <c r="K13" s="204">
        <v>10</v>
      </c>
      <c r="L13" s="204">
        <v>11</v>
      </c>
      <c r="M13" s="204">
        <v>9</v>
      </c>
      <c r="N13" s="204">
        <v>10</v>
      </c>
      <c r="O13" s="204">
        <v>11</v>
      </c>
      <c r="P13" s="204">
        <v>12</v>
      </c>
      <c r="Q13" s="204">
        <v>13</v>
      </c>
      <c r="R13" s="204">
        <v>14</v>
      </c>
      <c r="S13" s="176">
        <v>16</v>
      </c>
      <c r="T13" s="176">
        <v>17</v>
      </c>
      <c r="U13" s="176">
        <v>18</v>
      </c>
    </row>
    <row r="14" spans="1:21" ht="27">
      <c r="A14" s="105"/>
      <c r="B14" s="177" t="s">
        <v>7</v>
      </c>
      <c r="C14" s="178" t="s">
        <v>62</v>
      </c>
      <c r="D14" s="179"/>
      <c r="E14" s="276">
        <f>SUM(E15:E25)</f>
        <v>0</v>
      </c>
      <c r="F14" s="276">
        <f>SUM(F15:F25)</f>
        <v>0</v>
      </c>
      <c r="G14" s="276">
        <f>SUM(G15:G25)</f>
        <v>0</v>
      </c>
      <c r="H14" s="276">
        <f>SUM(H15:H25)</f>
        <v>0</v>
      </c>
      <c r="I14" s="276">
        <f aca="true" t="shared" si="0" ref="I14:U14">SUM(I15:I25)</f>
        <v>0</v>
      </c>
      <c r="J14" s="277">
        <f t="shared" si="0"/>
        <v>0</v>
      </c>
      <c r="K14" s="278">
        <f t="shared" si="0"/>
        <v>0</v>
      </c>
      <c r="L14" s="278">
        <f t="shared" si="0"/>
        <v>0</v>
      </c>
      <c r="M14" s="278">
        <f t="shared" si="0"/>
        <v>0</v>
      </c>
      <c r="N14" s="278">
        <f t="shared" si="0"/>
        <v>0</v>
      </c>
      <c r="O14" s="278">
        <f t="shared" si="0"/>
        <v>0</v>
      </c>
      <c r="P14" s="278">
        <f t="shared" si="0"/>
        <v>0</v>
      </c>
      <c r="Q14" s="278">
        <f t="shared" si="0"/>
        <v>0</v>
      </c>
      <c r="R14" s="279">
        <f t="shared" si="0"/>
        <v>0</v>
      </c>
      <c r="S14" s="205">
        <f t="shared" si="0"/>
        <v>0</v>
      </c>
      <c r="T14" s="169">
        <f t="shared" si="0"/>
        <v>0</v>
      </c>
      <c r="U14" s="170">
        <f t="shared" si="0"/>
        <v>0</v>
      </c>
    </row>
    <row r="15" spans="1:27" ht="27.75">
      <c r="A15" s="105"/>
      <c r="B15" s="180">
        <v>1</v>
      </c>
      <c r="C15" s="78" t="s">
        <v>20</v>
      </c>
      <c r="D15" s="180">
        <v>611100</v>
      </c>
      <c r="E15" s="287"/>
      <c r="F15" s="287"/>
      <c r="G15" s="280">
        <f>SUM(H15:I15)</f>
        <v>0</v>
      </c>
      <c r="H15" s="287"/>
      <c r="I15" s="280">
        <f aca="true" t="shared" si="1" ref="I15:I24">SUM(J15:R15)</f>
        <v>0</v>
      </c>
      <c r="J15" s="288"/>
      <c r="K15" s="288"/>
      <c r="L15" s="288"/>
      <c r="M15" s="288"/>
      <c r="N15" s="288"/>
      <c r="O15" s="288"/>
      <c r="P15" s="288"/>
      <c r="Q15" s="288"/>
      <c r="R15" s="288"/>
      <c r="S15" s="206"/>
      <c r="T15" s="181"/>
      <c r="U15" s="182"/>
      <c r="V15" s="46"/>
      <c r="W15" s="46"/>
      <c r="X15" s="46"/>
      <c r="Y15" s="46"/>
      <c r="AA15" s="46"/>
    </row>
    <row r="16" spans="1:27" ht="47.25">
      <c r="A16" s="105"/>
      <c r="B16" s="77">
        <v>2</v>
      </c>
      <c r="C16" s="76" t="s">
        <v>40</v>
      </c>
      <c r="D16" s="77">
        <v>611200</v>
      </c>
      <c r="E16" s="287"/>
      <c r="F16" s="287"/>
      <c r="G16" s="280">
        <f aca="true" t="shared" si="2" ref="G16:G81">SUM(H16:I16)</f>
        <v>0</v>
      </c>
      <c r="H16" s="287"/>
      <c r="I16" s="280">
        <f t="shared" si="1"/>
        <v>0</v>
      </c>
      <c r="J16" s="288"/>
      <c r="K16" s="288"/>
      <c r="L16" s="288"/>
      <c r="M16" s="288"/>
      <c r="N16" s="288"/>
      <c r="O16" s="288"/>
      <c r="P16" s="288"/>
      <c r="Q16" s="288"/>
      <c r="R16" s="288"/>
      <c r="S16" s="206"/>
      <c r="T16" s="181"/>
      <c r="U16" s="182"/>
      <c r="V16" s="46"/>
      <c r="W16" s="46"/>
      <c r="X16" s="46"/>
      <c r="Y16" s="46"/>
      <c r="AA16" s="46"/>
    </row>
    <row r="17" spans="1:27" ht="27.75">
      <c r="A17" s="105"/>
      <c r="B17" s="77">
        <v>3</v>
      </c>
      <c r="C17" s="78" t="s">
        <v>8</v>
      </c>
      <c r="D17" s="77">
        <v>613100</v>
      </c>
      <c r="E17" s="287"/>
      <c r="F17" s="287"/>
      <c r="G17" s="280">
        <f t="shared" si="2"/>
        <v>0</v>
      </c>
      <c r="H17" s="287"/>
      <c r="I17" s="280">
        <f t="shared" si="1"/>
        <v>0</v>
      </c>
      <c r="J17" s="288"/>
      <c r="K17" s="288"/>
      <c r="L17" s="288"/>
      <c r="M17" s="288"/>
      <c r="N17" s="288"/>
      <c r="O17" s="288"/>
      <c r="P17" s="288"/>
      <c r="Q17" s="288"/>
      <c r="R17" s="288"/>
      <c r="S17" s="206"/>
      <c r="T17" s="181"/>
      <c r="U17" s="182"/>
      <c r="V17" s="46"/>
      <c r="W17" s="46"/>
      <c r="X17" s="46"/>
      <c r="Y17" s="46"/>
      <c r="AA17" s="46"/>
    </row>
    <row r="18" spans="1:27" ht="27.75">
      <c r="A18" s="105"/>
      <c r="B18" s="77">
        <v>4</v>
      </c>
      <c r="C18" s="76" t="s">
        <v>41</v>
      </c>
      <c r="D18" s="77">
        <v>613200</v>
      </c>
      <c r="E18" s="287"/>
      <c r="F18" s="287"/>
      <c r="G18" s="280">
        <f t="shared" si="2"/>
        <v>0</v>
      </c>
      <c r="H18" s="287"/>
      <c r="I18" s="280">
        <f t="shared" si="1"/>
        <v>0</v>
      </c>
      <c r="J18" s="288"/>
      <c r="K18" s="288"/>
      <c r="L18" s="288"/>
      <c r="M18" s="288"/>
      <c r="N18" s="288"/>
      <c r="O18" s="288"/>
      <c r="P18" s="288"/>
      <c r="Q18" s="288"/>
      <c r="R18" s="288"/>
      <c r="S18" s="206"/>
      <c r="T18" s="181"/>
      <c r="U18" s="182"/>
      <c r="V18" s="46"/>
      <c r="W18" s="46"/>
      <c r="X18" s="46"/>
      <c r="Y18" s="46"/>
      <c r="AA18" s="46"/>
    </row>
    <row r="19" spans="1:27" ht="27.75">
      <c r="A19" s="105"/>
      <c r="B19" s="77">
        <v>5</v>
      </c>
      <c r="C19" s="76" t="s">
        <v>9</v>
      </c>
      <c r="D19" s="77">
        <v>613300</v>
      </c>
      <c r="E19" s="287"/>
      <c r="F19" s="287"/>
      <c r="G19" s="280">
        <f t="shared" si="2"/>
        <v>0</v>
      </c>
      <c r="H19" s="287"/>
      <c r="I19" s="280">
        <f t="shared" si="1"/>
        <v>0</v>
      </c>
      <c r="J19" s="288"/>
      <c r="K19" s="288"/>
      <c r="L19" s="288"/>
      <c r="M19" s="288"/>
      <c r="N19" s="288"/>
      <c r="O19" s="288"/>
      <c r="P19" s="288"/>
      <c r="Q19" s="288"/>
      <c r="R19" s="288"/>
      <c r="S19" s="206"/>
      <c r="T19" s="181"/>
      <c r="U19" s="182"/>
      <c r="V19" s="46"/>
      <c r="W19" s="46"/>
      <c r="X19" s="46"/>
      <c r="Y19" s="46"/>
      <c r="AA19" s="46"/>
    </row>
    <row r="20" spans="1:27" ht="27.75">
      <c r="A20" s="105"/>
      <c r="B20" s="77">
        <v>6</v>
      </c>
      <c r="C20" s="78" t="s">
        <v>21</v>
      </c>
      <c r="D20" s="77">
        <v>613400</v>
      </c>
      <c r="E20" s="287"/>
      <c r="F20" s="287"/>
      <c r="G20" s="280">
        <f t="shared" si="2"/>
        <v>0</v>
      </c>
      <c r="H20" s="287"/>
      <c r="I20" s="280">
        <f t="shared" si="1"/>
        <v>0</v>
      </c>
      <c r="J20" s="288"/>
      <c r="K20" s="288"/>
      <c r="L20" s="288"/>
      <c r="M20" s="288"/>
      <c r="N20" s="288"/>
      <c r="O20" s="288"/>
      <c r="P20" s="288"/>
      <c r="Q20" s="288"/>
      <c r="R20" s="288"/>
      <c r="S20" s="206"/>
      <c r="T20" s="181"/>
      <c r="U20" s="182"/>
      <c r="V20" s="46"/>
      <c r="W20" s="46"/>
      <c r="X20" s="46"/>
      <c r="Y20" s="46"/>
      <c r="AA20" s="46"/>
    </row>
    <row r="21" spans="1:27" ht="27.75">
      <c r="A21" s="105"/>
      <c r="B21" s="77">
        <v>7</v>
      </c>
      <c r="C21" s="76" t="s">
        <v>22</v>
      </c>
      <c r="D21" s="77">
        <v>613500</v>
      </c>
      <c r="E21" s="287"/>
      <c r="F21" s="287"/>
      <c r="G21" s="280">
        <f t="shared" si="2"/>
        <v>0</v>
      </c>
      <c r="H21" s="287"/>
      <c r="I21" s="280">
        <f t="shared" si="1"/>
        <v>0</v>
      </c>
      <c r="J21" s="288"/>
      <c r="K21" s="288"/>
      <c r="L21" s="288"/>
      <c r="M21" s="288"/>
      <c r="N21" s="288"/>
      <c r="O21" s="288"/>
      <c r="P21" s="288"/>
      <c r="Q21" s="288"/>
      <c r="R21" s="288"/>
      <c r="S21" s="206"/>
      <c r="T21" s="181"/>
      <c r="U21" s="182"/>
      <c r="V21" s="46"/>
      <c r="W21" s="46"/>
      <c r="X21" s="46"/>
      <c r="Y21" s="46"/>
      <c r="AA21" s="46"/>
    </row>
    <row r="22" spans="1:27" ht="27.75">
      <c r="A22" s="105"/>
      <c r="B22" s="77">
        <v>8</v>
      </c>
      <c r="C22" s="78" t="s">
        <v>59</v>
      </c>
      <c r="D22" s="77">
        <v>613600</v>
      </c>
      <c r="E22" s="287"/>
      <c r="F22" s="287"/>
      <c r="G22" s="280">
        <f t="shared" si="2"/>
        <v>0</v>
      </c>
      <c r="H22" s="287"/>
      <c r="I22" s="280">
        <f t="shared" si="1"/>
        <v>0</v>
      </c>
      <c r="J22" s="288"/>
      <c r="K22" s="288"/>
      <c r="L22" s="288"/>
      <c r="M22" s="288"/>
      <c r="N22" s="288"/>
      <c r="O22" s="288"/>
      <c r="P22" s="288"/>
      <c r="Q22" s="288"/>
      <c r="R22" s="288"/>
      <c r="S22" s="206"/>
      <c r="T22" s="181"/>
      <c r="U22" s="182"/>
      <c r="V22" s="46"/>
      <c r="W22" s="46"/>
      <c r="X22" s="46"/>
      <c r="Y22" s="46"/>
      <c r="AA22" s="46"/>
    </row>
    <row r="23" spans="1:27" ht="27.75">
      <c r="A23" s="105"/>
      <c r="B23" s="77">
        <v>9</v>
      </c>
      <c r="C23" s="78" t="s">
        <v>10</v>
      </c>
      <c r="D23" s="77">
        <v>613700</v>
      </c>
      <c r="E23" s="287"/>
      <c r="F23" s="287"/>
      <c r="G23" s="280">
        <f t="shared" si="2"/>
        <v>0</v>
      </c>
      <c r="H23" s="287"/>
      <c r="I23" s="280">
        <f t="shared" si="1"/>
        <v>0</v>
      </c>
      <c r="J23" s="288"/>
      <c r="K23" s="288"/>
      <c r="L23" s="288"/>
      <c r="M23" s="288"/>
      <c r="N23" s="288"/>
      <c r="O23" s="288"/>
      <c r="P23" s="288"/>
      <c r="Q23" s="288"/>
      <c r="R23" s="288"/>
      <c r="S23" s="206"/>
      <c r="T23" s="181"/>
      <c r="U23" s="182"/>
      <c r="V23" s="46"/>
      <c r="W23" s="46"/>
      <c r="X23" s="46"/>
      <c r="Y23" s="46"/>
      <c r="AA23" s="46"/>
    </row>
    <row r="24" spans="1:27" ht="47.25">
      <c r="A24" s="105"/>
      <c r="B24" s="77">
        <v>10</v>
      </c>
      <c r="C24" s="76" t="s">
        <v>42</v>
      </c>
      <c r="D24" s="77">
        <v>613800</v>
      </c>
      <c r="E24" s="287"/>
      <c r="F24" s="287"/>
      <c r="G24" s="280">
        <f t="shared" si="2"/>
        <v>0</v>
      </c>
      <c r="H24" s="287"/>
      <c r="I24" s="280">
        <f t="shared" si="1"/>
        <v>0</v>
      </c>
      <c r="J24" s="288"/>
      <c r="K24" s="288"/>
      <c r="L24" s="288"/>
      <c r="M24" s="288"/>
      <c r="N24" s="288"/>
      <c r="O24" s="288"/>
      <c r="P24" s="288"/>
      <c r="Q24" s="288"/>
      <c r="R24" s="288"/>
      <c r="S24" s="206"/>
      <c r="T24" s="181"/>
      <c r="U24" s="182"/>
      <c r="V24" s="46"/>
      <c r="W24" s="46"/>
      <c r="X24" s="46"/>
      <c r="Y24" s="46"/>
      <c r="AA24" s="46"/>
    </row>
    <row r="25" spans="1:27" ht="27.75">
      <c r="A25" s="105"/>
      <c r="B25" s="77">
        <v>11</v>
      </c>
      <c r="C25" s="76" t="s">
        <v>11</v>
      </c>
      <c r="D25" s="77">
        <v>613900</v>
      </c>
      <c r="E25" s="287"/>
      <c r="F25" s="287"/>
      <c r="G25" s="280">
        <f t="shared" si="2"/>
        <v>0</v>
      </c>
      <c r="H25" s="287"/>
      <c r="I25" s="280">
        <f>SUM(J25:R25)</f>
        <v>0</v>
      </c>
      <c r="J25" s="288"/>
      <c r="K25" s="288"/>
      <c r="L25" s="288"/>
      <c r="M25" s="288"/>
      <c r="N25" s="288"/>
      <c r="O25" s="288"/>
      <c r="P25" s="288"/>
      <c r="Q25" s="288"/>
      <c r="R25" s="288"/>
      <c r="S25" s="206"/>
      <c r="T25" s="181"/>
      <c r="U25" s="182"/>
      <c r="V25" s="46"/>
      <c r="W25" s="46"/>
      <c r="X25" s="46"/>
      <c r="Y25" s="46"/>
      <c r="AA25" s="46"/>
    </row>
    <row r="26" spans="1:24" ht="46.5" thickBot="1">
      <c r="A26" s="105"/>
      <c r="B26" s="183" t="s">
        <v>12</v>
      </c>
      <c r="C26" s="184" t="s">
        <v>61</v>
      </c>
      <c r="D26" s="185">
        <v>614000</v>
      </c>
      <c r="E26" s="283">
        <f aca="true" t="shared" si="3" ref="E26:U26">E27+E38+E44+E59+E62+E64</f>
        <v>0</v>
      </c>
      <c r="F26" s="283">
        <f t="shared" si="3"/>
        <v>0</v>
      </c>
      <c r="G26" s="283">
        <f t="shared" si="3"/>
        <v>0</v>
      </c>
      <c r="H26" s="283">
        <f t="shared" si="3"/>
        <v>0</v>
      </c>
      <c r="I26" s="283">
        <f t="shared" si="3"/>
        <v>0</v>
      </c>
      <c r="J26" s="284">
        <f t="shared" si="3"/>
        <v>0</v>
      </c>
      <c r="K26" s="284">
        <f t="shared" si="3"/>
        <v>0</v>
      </c>
      <c r="L26" s="284">
        <f t="shared" si="3"/>
        <v>0</v>
      </c>
      <c r="M26" s="284">
        <f t="shared" si="3"/>
        <v>0</v>
      </c>
      <c r="N26" s="284">
        <f t="shared" si="3"/>
        <v>0</v>
      </c>
      <c r="O26" s="284">
        <f t="shared" si="3"/>
        <v>0</v>
      </c>
      <c r="P26" s="284">
        <f t="shared" si="3"/>
        <v>0</v>
      </c>
      <c r="Q26" s="284">
        <f t="shared" si="3"/>
        <v>0</v>
      </c>
      <c r="R26" s="284">
        <f t="shared" si="3"/>
        <v>0</v>
      </c>
      <c r="S26" s="207">
        <f t="shared" si="3"/>
        <v>0</v>
      </c>
      <c r="T26" s="171">
        <f t="shared" si="3"/>
        <v>0</v>
      </c>
      <c r="U26" s="172">
        <f t="shared" si="3"/>
        <v>0</v>
      </c>
      <c r="W26" s="46"/>
      <c r="X26" s="46"/>
    </row>
    <row r="27" spans="1:21" ht="27.75">
      <c r="A27" s="105"/>
      <c r="B27" s="186">
        <v>1</v>
      </c>
      <c r="C27" s="83" t="s">
        <v>43</v>
      </c>
      <c r="D27" s="109">
        <v>614100</v>
      </c>
      <c r="E27" s="291">
        <f>SUM(E28:E37)</f>
        <v>0</v>
      </c>
      <c r="F27" s="291">
        <f aca="true" t="shared" si="4" ref="F27:R27">SUM(F28:F37)</f>
        <v>0</v>
      </c>
      <c r="G27" s="291">
        <f t="shared" si="4"/>
        <v>0</v>
      </c>
      <c r="H27" s="291">
        <f t="shared" si="4"/>
        <v>0</v>
      </c>
      <c r="I27" s="291">
        <f t="shared" si="4"/>
        <v>0</v>
      </c>
      <c r="J27" s="292">
        <f t="shared" si="4"/>
        <v>0</v>
      </c>
      <c r="K27" s="292">
        <f t="shared" si="4"/>
        <v>0</v>
      </c>
      <c r="L27" s="292">
        <f t="shared" si="4"/>
        <v>0</v>
      </c>
      <c r="M27" s="292">
        <f t="shared" si="4"/>
        <v>0</v>
      </c>
      <c r="N27" s="292">
        <f t="shared" si="4"/>
        <v>0</v>
      </c>
      <c r="O27" s="292">
        <f t="shared" si="4"/>
        <v>0</v>
      </c>
      <c r="P27" s="292">
        <f t="shared" si="4"/>
        <v>0</v>
      </c>
      <c r="Q27" s="292">
        <f t="shared" si="4"/>
        <v>0</v>
      </c>
      <c r="R27" s="292">
        <f t="shared" si="4"/>
        <v>0</v>
      </c>
      <c r="S27" s="208">
        <f>S28+S37</f>
        <v>0</v>
      </c>
      <c r="T27" s="187">
        <f>T28+T37</f>
        <v>0</v>
      </c>
      <c r="U27" s="188">
        <f>U28+U37</f>
        <v>0</v>
      </c>
    </row>
    <row r="28" spans="1:21" ht="27.75">
      <c r="A28" s="105"/>
      <c r="B28" s="86"/>
      <c r="C28" s="85"/>
      <c r="D28" s="86"/>
      <c r="E28" s="287"/>
      <c r="F28" s="287"/>
      <c r="G28" s="280">
        <f t="shared" si="2"/>
        <v>0</v>
      </c>
      <c r="H28" s="287"/>
      <c r="I28" s="280">
        <f aca="true" t="shared" si="5" ref="I28:I36">SUM(J28:R28)</f>
        <v>0</v>
      </c>
      <c r="J28" s="288"/>
      <c r="K28" s="289"/>
      <c r="L28" s="289"/>
      <c r="M28" s="289"/>
      <c r="N28" s="289"/>
      <c r="O28" s="289"/>
      <c r="P28" s="289"/>
      <c r="Q28" s="289"/>
      <c r="R28" s="290"/>
      <c r="S28" s="209"/>
      <c r="T28" s="189"/>
      <c r="U28" s="190"/>
    </row>
    <row r="29" spans="1:21" ht="27.75" hidden="1">
      <c r="A29" s="105"/>
      <c r="B29" s="86"/>
      <c r="C29" s="85"/>
      <c r="D29" s="86"/>
      <c r="E29" s="287"/>
      <c r="F29" s="287"/>
      <c r="G29" s="280">
        <f t="shared" si="2"/>
        <v>0</v>
      </c>
      <c r="H29" s="287"/>
      <c r="I29" s="280">
        <f t="shared" si="5"/>
        <v>0</v>
      </c>
      <c r="J29" s="288"/>
      <c r="K29" s="289"/>
      <c r="L29" s="289"/>
      <c r="M29" s="289"/>
      <c r="N29" s="289"/>
      <c r="O29" s="289"/>
      <c r="P29" s="289"/>
      <c r="Q29" s="289"/>
      <c r="R29" s="290"/>
      <c r="S29" s="209"/>
      <c r="T29" s="189"/>
      <c r="U29" s="190"/>
    </row>
    <row r="30" spans="1:21" ht="27.75" hidden="1">
      <c r="A30" s="105"/>
      <c r="B30" s="86"/>
      <c r="C30" s="85"/>
      <c r="D30" s="86"/>
      <c r="E30" s="287"/>
      <c r="F30" s="287"/>
      <c r="G30" s="280">
        <f t="shared" si="2"/>
        <v>0</v>
      </c>
      <c r="H30" s="287"/>
      <c r="I30" s="280">
        <f t="shared" si="5"/>
        <v>0</v>
      </c>
      <c r="J30" s="288"/>
      <c r="K30" s="289"/>
      <c r="L30" s="289"/>
      <c r="M30" s="289"/>
      <c r="N30" s="289"/>
      <c r="O30" s="289"/>
      <c r="P30" s="289"/>
      <c r="Q30" s="289"/>
      <c r="R30" s="290"/>
      <c r="S30" s="209"/>
      <c r="T30" s="189"/>
      <c r="U30" s="190"/>
    </row>
    <row r="31" spans="1:21" ht="27.75" hidden="1">
      <c r="A31" s="105"/>
      <c r="B31" s="86"/>
      <c r="C31" s="85"/>
      <c r="D31" s="86"/>
      <c r="E31" s="287"/>
      <c r="F31" s="287"/>
      <c r="G31" s="280">
        <f t="shared" si="2"/>
        <v>0</v>
      </c>
      <c r="H31" s="287"/>
      <c r="I31" s="280">
        <f t="shared" si="5"/>
        <v>0</v>
      </c>
      <c r="J31" s="288"/>
      <c r="K31" s="289"/>
      <c r="L31" s="289"/>
      <c r="M31" s="289"/>
      <c r="N31" s="289"/>
      <c r="O31" s="289"/>
      <c r="P31" s="289"/>
      <c r="Q31" s="289"/>
      <c r="R31" s="290"/>
      <c r="S31" s="209"/>
      <c r="T31" s="189"/>
      <c r="U31" s="190"/>
    </row>
    <row r="32" spans="1:21" ht="27.75" hidden="1">
      <c r="A32" s="105"/>
      <c r="B32" s="86"/>
      <c r="C32" s="85"/>
      <c r="D32" s="86"/>
      <c r="E32" s="287"/>
      <c r="F32" s="287"/>
      <c r="G32" s="280">
        <f t="shared" si="2"/>
        <v>0</v>
      </c>
      <c r="H32" s="287"/>
      <c r="I32" s="280">
        <f t="shared" si="5"/>
        <v>0</v>
      </c>
      <c r="J32" s="288"/>
      <c r="K32" s="289"/>
      <c r="L32" s="289"/>
      <c r="M32" s="289"/>
      <c r="N32" s="289"/>
      <c r="O32" s="289"/>
      <c r="P32" s="289"/>
      <c r="Q32" s="289"/>
      <c r="R32" s="290"/>
      <c r="S32" s="209"/>
      <c r="T32" s="189"/>
      <c r="U32" s="190"/>
    </row>
    <row r="33" spans="1:21" ht="27.75" hidden="1">
      <c r="A33" s="105"/>
      <c r="B33" s="86"/>
      <c r="C33" s="85"/>
      <c r="D33" s="86"/>
      <c r="E33" s="287"/>
      <c r="F33" s="287"/>
      <c r="G33" s="280">
        <f t="shared" si="2"/>
        <v>0</v>
      </c>
      <c r="H33" s="287"/>
      <c r="I33" s="280">
        <f t="shared" si="5"/>
        <v>0</v>
      </c>
      <c r="J33" s="288"/>
      <c r="K33" s="289"/>
      <c r="L33" s="289"/>
      <c r="M33" s="289"/>
      <c r="N33" s="289"/>
      <c r="O33" s="289"/>
      <c r="P33" s="289"/>
      <c r="Q33" s="289"/>
      <c r="R33" s="290"/>
      <c r="S33" s="209"/>
      <c r="T33" s="189"/>
      <c r="U33" s="190"/>
    </row>
    <row r="34" spans="1:21" ht="27.75" hidden="1">
      <c r="A34" s="105"/>
      <c r="B34" s="86"/>
      <c r="C34" s="85"/>
      <c r="D34" s="86"/>
      <c r="E34" s="287"/>
      <c r="F34" s="287"/>
      <c r="G34" s="280">
        <f t="shared" si="2"/>
        <v>0</v>
      </c>
      <c r="H34" s="287"/>
      <c r="I34" s="280">
        <f t="shared" si="5"/>
        <v>0</v>
      </c>
      <c r="J34" s="288"/>
      <c r="K34" s="289"/>
      <c r="L34" s="289"/>
      <c r="M34" s="289"/>
      <c r="N34" s="289"/>
      <c r="O34" s="289"/>
      <c r="P34" s="289"/>
      <c r="Q34" s="289"/>
      <c r="R34" s="290"/>
      <c r="S34" s="209"/>
      <c r="T34" s="189"/>
      <c r="U34" s="190"/>
    </row>
    <row r="35" spans="1:21" ht="27.75" hidden="1">
      <c r="A35" s="105"/>
      <c r="B35" s="86"/>
      <c r="C35" s="85"/>
      <c r="D35" s="86"/>
      <c r="E35" s="287"/>
      <c r="F35" s="287"/>
      <c r="G35" s="280">
        <f t="shared" si="2"/>
        <v>0</v>
      </c>
      <c r="H35" s="287"/>
      <c r="I35" s="280">
        <f t="shared" si="5"/>
        <v>0</v>
      </c>
      <c r="J35" s="288"/>
      <c r="K35" s="289"/>
      <c r="L35" s="289"/>
      <c r="M35" s="289"/>
      <c r="N35" s="289"/>
      <c r="O35" s="289"/>
      <c r="P35" s="289"/>
      <c r="Q35" s="289"/>
      <c r="R35" s="290"/>
      <c r="S35" s="209"/>
      <c r="T35" s="189"/>
      <c r="U35" s="190"/>
    </row>
    <row r="36" spans="1:21" ht="27.75" hidden="1">
      <c r="A36" s="105"/>
      <c r="B36" s="86"/>
      <c r="C36" s="85"/>
      <c r="D36" s="86"/>
      <c r="E36" s="287"/>
      <c r="F36" s="287"/>
      <c r="G36" s="280">
        <f t="shared" si="2"/>
        <v>0</v>
      </c>
      <c r="H36" s="287"/>
      <c r="I36" s="280">
        <f t="shared" si="5"/>
        <v>0</v>
      </c>
      <c r="J36" s="288"/>
      <c r="K36" s="289"/>
      <c r="L36" s="289"/>
      <c r="M36" s="289"/>
      <c r="N36" s="289"/>
      <c r="O36" s="289"/>
      <c r="P36" s="289"/>
      <c r="Q36" s="289"/>
      <c r="R36" s="290"/>
      <c r="S36" s="209"/>
      <c r="T36" s="189"/>
      <c r="U36" s="190"/>
    </row>
    <row r="37" spans="1:21" ht="27.75" hidden="1">
      <c r="A37" s="105"/>
      <c r="B37" s="86"/>
      <c r="C37" s="85"/>
      <c r="D37" s="86"/>
      <c r="E37" s="287"/>
      <c r="F37" s="287"/>
      <c r="G37" s="280">
        <f t="shared" si="2"/>
        <v>0</v>
      </c>
      <c r="H37" s="287"/>
      <c r="I37" s="280">
        <f>SUM(J37:R37)</f>
        <v>0</v>
      </c>
      <c r="J37" s="288"/>
      <c r="K37" s="289"/>
      <c r="L37" s="289"/>
      <c r="M37" s="289"/>
      <c r="N37" s="289"/>
      <c r="O37" s="289"/>
      <c r="P37" s="289"/>
      <c r="Q37" s="289"/>
      <c r="R37" s="290"/>
      <c r="S37" s="209"/>
      <c r="T37" s="189"/>
      <c r="U37" s="190"/>
    </row>
    <row r="38" spans="1:21" ht="27.75">
      <c r="A38" s="105"/>
      <c r="B38" s="86">
        <v>2</v>
      </c>
      <c r="C38" s="85" t="s">
        <v>44</v>
      </c>
      <c r="D38" s="86">
        <v>614200</v>
      </c>
      <c r="E38" s="280">
        <f>SUM(E39:E43)</f>
        <v>0</v>
      </c>
      <c r="F38" s="280">
        <f aca="true" t="shared" si="6" ref="F38:R38">SUM(F39:F43)</f>
        <v>0</v>
      </c>
      <c r="G38" s="280">
        <f t="shared" si="6"/>
        <v>0</v>
      </c>
      <c r="H38" s="280">
        <f t="shared" si="6"/>
        <v>0</v>
      </c>
      <c r="I38" s="280">
        <f t="shared" si="6"/>
        <v>0</v>
      </c>
      <c r="J38" s="293">
        <f t="shared" si="6"/>
        <v>0</v>
      </c>
      <c r="K38" s="293">
        <f t="shared" si="6"/>
        <v>0</v>
      </c>
      <c r="L38" s="293">
        <f t="shared" si="6"/>
        <v>0</v>
      </c>
      <c r="M38" s="293">
        <f t="shared" si="6"/>
        <v>0</v>
      </c>
      <c r="N38" s="293">
        <f t="shared" si="6"/>
        <v>0</v>
      </c>
      <c r="O38" s="293">
        <f t="shared" si="6"/>
        <v>0</v>
      </c>
      <c r="P38" s="293">
        <f t="shared" si="6"/>
        <v>0</v>
      </c>
      <c r="Q38" s="293">
        <f t="shared" si="6"/>
        <v>0</v>
      </c>
      <c r="R38" s="293">
        <f t="shared" si="6"/>
        <v>0</v>
      </c>
      <c r="S38" s="206">
        <f>S43</f>
        <v>0</v>
      </c>
      <c r="T38" s="181">
        <f>T43</f>
        <v>0</v>
      </c>
      <c r="U38" s="182">
        <f>U43</f>
        <v>0</v>
      </c>
    </row>
    <row r="39" spans="1:21" ht="27.75">
      <c r="A39" s="105"/>
      <c r="B39" s="86"/>
      <c r="C39" s="85"/>
      <c r="D39" s="86"/>
      <c r="E39" s="287"/>
      <c r="F39" s="287"/>
      <c r="G39" s="280">
        <f t="shared" si="2"/>
        <v>0</v>
      </c>
      <c r="H39" s="280"/>
      <c r="I39" s="280">
        <f>SUM(J39:R39)</f>
        <v>0</v>
      </c>
      <c r="J39" s="288"/>
      <c r="K39" s="289"/>
      <c r="L39" s="289"/>
      <c r="M39" s="289"/>
      <c r="N39" s="289"/>
      <c r="O39" s="289"/>
      <c r="P39" s="289"/>
      <c r="Q39" s="289"/>
      <c r="R39" s="290"/>
      <c r="S39" s="209"/>
      <c r="T39" s="189"/>
      <c r="U39" s="190"/>
    </row>
    <row r="40" spans="1:21" ht="27.75" hidden="1">
      <c r="A40" s="105"/>
      <c r="B40" s="86"/>
      <c r="C40" s="85"/>
      <c r="D40" s="86"/>
      <c r="E40" s="287"/>
      <c r="F40" s="287"/>
      <c r="G40" s="280">
        <f t="shared" si="2"/>
        <v>0</v>
      </c>
      <c r="H40" s="287"/>
      <c r="I40" s="280">
        <f>SUM(J40:R40)</f>
        <v>0</v>
      </c>
      <c r="J40" s="288"/>
      <c r="K40" s="289"/>
      <c r="L40" s="289"/>
      <c r="M40" s="289"/>
      <c r="N40" s="289"/>
      <c r="O40" s="289"/>
      <c r="P40" s="289"/>
      <c r="Q40" s="289"/>
      <c r="R40" s="290"/>
      <c r="S40" s="209"/>
      <c r="T40" s="189"/>
      <c r="U40" s="190"/>
    </row>
    <row r="41" spans="1:21" ht="27.75" hidden="1">
      <c r="A41" s="105"/>
      <c r="B41" s="86"/>
      <c r="C41" s="85"/>
      <c r="D41" s="86"/>
      <c r="E41" s="287"/>
      <c r="F41" s="287"/>
      <c r="G41" s="280">
        <f t="shared" si="2"/>
        <v>0</v>
      </c>
      <c r="H41" s="287"/>
      <c r="I41" s="280">
        <f>SUM(J41:R41)</f>
        <v>0</v>
      </c>
      <c r="J41" s="288"/>
      <c r="K41" s="289"/>
      <c r="L41" s="289"/>
      <c r="M41" s="289"/>
      <c r="N41" s="289"/>
      <c r="O41" s="289"/>
      <c r="P41" s="289"/>
      <c r="Q41" s="289"/>
      <c r="R41" s="290"/>
      <c r="S41" s="209"/>
      <c r="T41" s="189"/>
      <c r="U41" s="190"/>
    </row>
    <row r="42" spans="1:21" ht="27.75" hidden="1">
      <c r="A42" s="105"/>
      <c r="B42" s="86"/>
      <c r="C42" s="85"/>
      <c r="D42" s="86"/>
      <c r="E42" s="287"/>
      <c r="F42" s="287"/>
      <c r="G42" s="280">
        <f t="shared" si="2"/>
        <v>0</v>
      </c>
      <c r="H42" s="287"/>
      <c r="I42" s="280">
        <f>SUM(J42:R42)</f>
        <v>0</v>
      </c>
      <c r="J42" s="288"/>
      <c r="K42" s="289"/>
      <c r="L42" s="289"/>
      <c r="M42" s="289"/>
      <c r="N42" s="289"/>
      <c r="O42" s="289"/>
      <c r="P42" s="289"/>
      <c r="Q42" s="289"/>
      <c r="R42" s="290"/>
      <c r="S42" s="209"/>
      <c r="T42" s="189"/>
      <c r="U42" s="190"/>
    </row>
    <row r="43" spans="1:21" ht="27.75" hidden="1">
      <c r="A43" s="105"/>
      <c r="B43" s="86"/>
      <c r="C43" s="85"/>
      <c r="D43" s="86"/>
      <c r="E43" s="287"/>
      <c r="F43" s="287"/>
      <c r="G43" s="280">
        <f t="shared" si="2"/>
        <v>0</v>
      </c>
      <c r="H43" s="287"/>
      <c r="I43" s="280">
        <f>SUM(J43:R43)</f>
        <v>0</v>
      </c>
      <c r="J43" s="288"/>
      <c r="K43" s="289"/>
      <c r="L43" s="289"/>
      <c r="M43" s="289"/>
      <c r="N43" s="289"/>
      <c r="O43" s="289"/>
      <c r="P43" s="289"/>
      <c r="Q43" s="289"/>
      <c r="R43" s="290"/>
      <c r="S43" s="209"/>
      <c r="T43" s="189"/>
      <c r="U43" s="190"/>
    </row>
    <row r="44" spans="1:21" ht="27.75">
      <c r="A44" s="105"/>
      <c r="B44" s="86">
        <v>3</v>
      </c>
      <c r="C44" s="76" t="s">
        <v>45</v>
      </c>
      <c r="D44" s="86">
        <v>614300</v>
      </c>
      <c r="E44" s="280">
        <f>SUM(E45:E58)</f>
        <v>0</v>
      </c>
      <c r="F44" s="280">
        <f aca="true" t="shared" si="7" ref="F44:U44">SUM(F45:F58)</f>
        <v>0</v>
      </c>
      <c r="G44" s="280">
        <f t="shared" si="7"/>
        <v>0</v>
      </c>
      <c r="H44" s="280">
        <f t="shared" si="7"/>
        <v>0</v>
      </c>
      <c r="I44" s="280">
        <f t="shared" si="7"/>
        <v>0</v>
      </c>
      <c r="J44" s="293">
        <f t="shared" si="7"/>
        <v>0</v>
      </c>
      <c r="K44" s="293">
        <f t="shared" si="7"/>
        <v>0</v>
      </c>
      <c r="L44" s="293">
        <f t="shared" si="7"/>
        <v>0</v>
      </c>
      <c r="M44" s="293">
        <f t="shared" si="7"/>
        <v>0</v>
      </c>
      <c r="N44" s="293">
        <f t="shared" si="7"/>
        <v>0</v>
      </c>
      <c r="O44" s="293">
        <f t="shared" si="7"/>
        <v>0</v>
      </c>
      <c r="P44" s="293">
        <f t="shared" si="7"/>
        <v>0</v>
      </c>
      <c r="Q44" s="293">
        <f t="shared" si="7"/>
        <v>0</v>
      </c>
      <c r="R44" s="293">
        <f t="shared" si="7"/>
        <v>0</v>
      </c>
      <c r="S44" s="206">
        <f t="shared" si="7"/>
        <v>0</v>
      </c>
      <c r="T44" s="181">
        <f t="shared" si="7"/>
        <v>0</v>
      </c>
      <c r="U44" s="182">
        <f t="shared" si="7"/>
        <v>0</v>
      </c>
    </row>
    <row r="45" spans="1:21" ht="27.75">
      <c r="A45" s="105"/>
      <c r="B45" s="86"/>
      <c r="C45" s="85"/>
      <c r="D45" s="86"/>
      <c r="E45" s="287"/>
      <c r="F45" s="287"/>
      <c r="G45" s="280">
        <f t="shared" si="2"/>
        <v>0</v>
      </c>
      <c r="H45" s="287"/>
      <c r="I45" s="280">
        <f aca="true" t="shared" si="8" ref="I45:I57">SUM(J45:R45)</f>
        <v>0</v>
      </c>
      <c r="J45" s="288"/>
      <c r="K45" s="289"/>
      <c r="L45" s="289"/>
      <c r="M45" s="289"/>
      <c r="N45" s="289"/>
      <c r="O45" s="289"/>
      <c r="P45" s="289"/>
      <c r="Q45" s="289"/>
      <c r="R45" s="290"/>
      <c r="S45" s="209"/>
      <c r="T45" s="189"/>
      <c r="U45" s="190"/>
    </row>
    <row r="46" spans="1:21" ht="27.75" hidden="1">
      <c r="A46" s="105"/>
      <c r="B46" s="86"/>
      <c r="C46" s="85"/>
      <c r="D46" s="86"/>
      <c r="E46" s="287"/>
      <c r="F46" s="287"/>
      <c r="G46" s="280">
        <f t="shared" si="2"/>
        <v>0</v>
      </c>
      <c r="H46" s="287"/>
      <c r="I46" s="280">
        <f t="shared" si="8"/>
        <v>0</v>
      </c>
      <c r="J46" s="288"/>
      <c r="K46" s="289"/>
      <c r="L46" s="289"/>
      <c r="M46" s="289"/>
      <c r="N46" s="289"/>
      <c r="O46" s="289"/>
      <c r="P46" s="289"/>
      <c r="Q46" s="289"/>
      <c r="R46" s="290"/>
      <c r="S46" s="209"/>
      <c r="T46" s="189"/>
      <c r="U46" s="190"/>
    </row>
    <row r="47" spans="1:21" ht="27.75" hidden="1">
      <c r="A47" s="105"/>
      <c r="B47" s="86"/>
      <c r="C47" s="85"/>
      <c r="D47" s="86"/>
      <c r="E47" s="287"/>
      <c r="F47" s="287"/>
      <c r="G47" s="280">
        <f t="shared" si="2"/>
        <v>0</v>
      </c>
      <c r="H47" s="287"/>
      <c r="I47" s="280">
        <f t="shared" si="8"/>
        <v>0</v>
      </c>
      <c r="J47" s="288"/>
      <c r="K47" s="289"/>
      <c r="L47" s="289"/>
      <c r="M47" s="289"/>
      <c r="N47" s="289"/>
      <c r="O47" s="289"/>
      <c r="P47" s="289"/>
      <c r="Q47" s="289"/>
      <c r="R47" s="290"/>
      <c r="S47" s="209"/>
      <c r="T47" s="189"/>
      <c r="U47" s="190"/>
    </row>
    <row r="48" spans="1:21" ht="27.75" hidden="1">
      <c r="A48" s="105"/>
      <c r="B48" s="86"/>
      <c r="C48" s="85"/>
      <c r="D48" s="86"/>
      <c r="E48" s="287"/>
      <c r="F48" s="287"/>
      <c r="G48" s="280">
        <f t="shared" si="2"/>
        <v>0</v>
      </c>
      <c r="H48" s="287"/>
      <c r="I48" s="280">
        <f t="shared" si="8"/>
        <v>0</v>
      </c>
      <c r="J48" s="288"/>
      <c r="K48" s="289"/>
      <c r="L48" s="289"/>
      <c r="M48" s="289"/>
      <c r="N48" s="289"/>
      <c r="O48" s="289"/>
      <c r="P48" s="289"/>
      <c r="Q48" s="289"/>
      <c r="R48" s="290"/>
      <c r="S48" s="209"/>
      <c r="T48" s="189"/>
      <c r="U48" s="190"/>
    </row>
    <row r="49" spans="1:21" ht="28.5" hidden="1" thickBot="1">
      <c r="A49" s="105"/>
      <c r="B49" s="125"/>
      <c r="C49" s="124"/>
      <c r="D49" s="125"/>
      <c r="E49" s="294"/>
      <c r="F49" s="294"/>
      <c r="G49" s="295">
        <f t="shared" si="2"/>
        <v>0</v>
      </c>
      <c r="H49" s="294"/>
      <c r="I49" s="280">
        <f t="shared" si="8"/>
        <v>0</v>
      </c>
      <c r="J49" s="288"/>
      <c r="K49" s="289"/>
      <c r="L49" s="289"/>
      <c r="M49" s="289"/>
      <c r="N49" s="289"/>
      <c r="O49" s="289"/>
      <c r="P49" s="289"/>
      <c r="Q49" s="289"/>
      <c r="R49" s="290"/>
      <c r="S49" s="210"/>
      <c r="T49" s="191"/>
      <c r="U49" s="192"/>
    </row>
    <row r="50" spans="1:21" ht="27.75" hidden="1">
      <c r="A50" s="105"/>
      <c r="B50" s="109"/>
      <c r="C50" s="126"/>
      <c r="D50" s="109"/>
      <c r="E50" s="309"/>
      <c r="F50" s="309"/>
      <c r="G50" s="339">
        <f t="shared" si="2"/>
        <v>0</v>
      </c>
      <c r="H50" s="309"/>
      <c r="I50" s="280">
        <f t="shared" si="8"/>
        <v>0</v>
      </c>
      <c r="J50" s="288"/>
      <c r="K50" s="289"/>
      <c r="L50" s="289"/>
      <c r="M50" s="289"/>
      <c r="N50" s="289"/>
      <c r="O50" s="289"/>
      <c r="P50" s="289"/>
      <c r="Q50" s="289"/>
      <c r="R50" s="290"/>
      <c r="S50" s="208"/>
      <c r="T50" s="187"/>
      <c r="U50" s="188"/>
    </row>
    <row r="51" spans="1:21" ht="27.75" hidden="1">
      <c r="A51" s="105"/>
      <c r="B51" s="86"/>
      <c r="C51" s="85"/>
      <c r="D51" s="86"/>
      <c r="E51" s="287"/>
      <c r="F51" s="287"/>
      <c r="G51" s="280">
        <f t="shared" si="2"/>
        <v>0</v>
      </c>
      <c r="H51" s="287"/>
      <c r="I51" s="280">
        <f t="shared" si="8"/>
        <v>0</v>
      </c>
      <c r="J51" s="288"/>
      <c r="K51" s="289"/>
      <c r="L51" s="289"/>
      <c r="M51" s="289"/>
      <c r="N51" s="289"/>
      <c r="O51" s="289"/>
      <c r="P51" s="289"/>
      <c r="Q51" s="289"/>
      <c r="R51" s="290"/>
      <c r="S51" s="209"/>
      <c r="T51" s="189"/>
      <c r="U51" s="190"/>
    </row>
    <row r="52" spans="1:21" ht="27.75" hidden="1">
      <c r="A52" s="105"/>
      <c r="B52" s="86"/>
      <c r="C52" s="85"/>
      <c r="D52" s="86"/>
      <c r="E52" s="287"/>
      <c r="F52" s="287"/>
      <c r="G52" s="280">
        <f t="shared" si="2"/>
        <v>0</v>
      </c>
      <c r="H52" s="287"/>
      <c r="I52" s="280">
        <f t="shared" si="8"/>
        <v>0</v>
      </c>
      <c r="J52" s="288"/>
      <c r="K52" s="289"/>
      <c r="L52" s="289"/>
      <c r="M52" s="289"/>
      <c r="N52" s="289"/>
      <c r="O52" s="289"/>
      <c r="P52" s="289"/>
      <c r="Q52" s="289"/>
      <c r="R52" s="290"/>
      <c r="S52" s="209"/>
      <c r="T52" s="189"/>
      <c r="U52" s="190"/>
    </row>
    <row r="53" spans="1:21" ht="27.75" hidden="1">
      <c r="A53" s="105"/>
      <c r="B53" s="86"/>
      <c r="C53" s="85"/>
      <c r="D53" s="86"/>
      <c r="E53" s="287"/>
      <c r="F53" s="287"/>
      <c r="G53" s="280">
        <f t="shared" si="2"/>
        <v>0</v>
      </c>
      <c r="H53" s="287"/>
      <c r="I53" s="280">
        <f t="shared" si="8"/>
        <v>0</v>
      </c>
      <c r="J53" s="288"/>
      <c r="K53" s="289"/>
      <c r="L53" s="289"/>
      <c r="M53" s="289"/>
      <c r="N53" s="289"/>
      <c r="O53" s="289"/>
      <c r="P53" s="289"/>
      <c r="Q53" s="289"/>
      <c r="R53" s="290"/>
      <c r="S53" s="209"/>
      <c r="T53" s="189"/>
      <c r="U53" s="190"/>
    </row>
    <row r="54" spans="1:21" ht="27.75" hidden="1">
      <c r="A54" s="105"/>
      <c r="B54" s="86"/>
      <c r="C54" s="85"/>
      <c r="D54" s="86"/>
      <c r="E54" s="287"/>
      <c r="F54" s="287"/>
      <c r="G54" s="280">
        <f t="shared" si="2"/>
        <v>0</v>
      </c>
      <c r="H54" s="287"/>
      <c r="I54" s="280">
        <f t="shared" si="8"/>
        <v>0</v>
      </c>
      <c r="J54" s="288"/>
      <c r="K54" s="289"/>
      <c r="L54" s="289"/>
      <c r="M54" s="289"/>
      <c r="N54" s="289"/>
      <c r="O54" s="289"/>
      <c r="P54" s="289"/>
      <c r="Q54" s="289"/>
      <c r="R54" s="290"/>
      <c r="S54" s="209"/>
      <c r="T54" s="189"/>
      <c r="U54" s="190"/>
    </row>
    <row r="55" spans="1:21" ht="27.75" hidden="1">
      <c r="A55" s="105"/>
      <c r="B55" s="77"/>
      <c r="C55" s="85"/>
      <c r="D55" s="77"/>
      <c r="E55" s="287"/>
      <c r="F55" s="287"/>
      <c r="G55" s="280">
        <f t="shared" si="2"/>
        <v>0</v>
      </c>
      <c r="H55" s="287"/>
      <c r="I55" s="280">
        <f t="shared" si="8"/>
        <v>0</v>
      </c>
      <c r="J55" s="288"/>
      <c r="K55" s="289"/>
      <c r="L55" s="289"/>
      <c r="M55" s="289"/>
      <c r="N55" s="289"/>
      <c r="O55" s="289"/>
      <c r="P55" s="289"/>
      <c r="Q55" s="289"/>
      <c r="R55" s="290"/>
      <c r="S55" s="211"/>
      <c r="T55" s="193"/>
      <c r="U55" s="182"/>
    </row>
    <row r="56" spans="1:21" ht="27.75" hidden="1">
      <c r="A56" s="105"/>
      <c r="B56" s="86"/>
      <c r="C56" s="85"/>
      <c r="D56" s="86"/>
      <c r="E56" s="287"/>
      <c r="F56" s="287"/>
      <c r="G56" s="280">
        <f t="shared" si="2"/>
        <v>0</v>
      </c>
      <c r="H56" s="287"/>
      <c r="I56" s="280">
        <f t="shared" si="8"/>
        <v>0</v>
      </c>
      <c r="J56" s="288"/>
      <c r="K56" s="289"/>
      <c r="L56" s="289"/>
      <c r="M56" s="289"/>
      <c r="N56" s="289"/>
      <c r="O56" s="289"/>
      <c r="P56" s="289"/>
      <c r="Q56" s="289"/>
      <c r="R56" s="290"/>
      <c r="S56" s="209"/>
      <c r="T56" s="189"/>
      <c r="U56" s="190"/>
    </row>
    <row r="57" spans="1:21" ht="27.75" hidden="1">
      <c r="A57" s="105"/>
      <c r="B57" s="86"/>
      <c r="C57" s="85"/>
      <c r="D57" s="86"/>
      <c r="E57" s="287"/>
      <c r="F57" s="287"/>
      <c r="G57" s="280">
        <f t="shared" si="2"/>
        <v>0</v>
      </c>
      <c r="H57" s="287"/>
      <c r="I57" s="280">
        <f t="shared" si="8"/>
        <v>0</v>
      </c>
      <c r="J57" s="288"/>
      <c r="K57" s="289"/>
      <c r="L57" s="289"/>
      <c r="M57" s="289"/>
      <c r="N57" s="289"/>
      <c r="O57" s="289"/>
      <c r="P57" s="289"/>
      <c r="Q57" s="289"/>
      <c r="R57" s="290"/>
      <c r="S57" s="209"/>
      <c r="T57" s="189"/>
      <c r="U57" s="190"/>
    </row>
    <row r="58" spans="1:21" ht="27.75" hidden="1">
      <c r="A58" s="105"/>
      <c r="B58" s="77"/>
      <c r="C58" s="85"/>
      <c r="D58" s="77"/>
      <c r="E58" s="287"/>
      <c r="F58" s="287"/>
      <c r="G58" s="280">
        <f t="shared" si="2"/>
        <v>0</v>
      </c>
      <c r="H58" s="287"/>
      <c r="I58" s="280">
        <f>SUM(J58:R58)</f>
        <v>0</v>
      </c>
      <c r="J58" s="288"/>
      <c r="K58" s="289"/>
      <c r="L58" s="289"/>
      <c r="M58" s="289"/>
      <c r="N58" s="289"/>
      <c r="O58" s="289"/>
      <c r="P58" s="289"/>
      <c r="Q58" s="289"/>
      <c r="R58" s="290"/>
      <c r="S58" s="211"/>
      <c r="T58" s="193"/>
      <c r="U58" s="182"/>
    </row>
    <row r="59" spans="1:21" ht="27.75">
      <c r="A59" s="105"/>
      <c r="B59" s="86">
        <v>4</v>
      </c>
      <c r="C59" s="85" t="s">
        <v>46</v>
      </c>
      <c r="D59" s="86">
        <v>614700</v>
      </c>
      <c r="E59" s="280">
        <f aca="true" t="shared" si="9" ref="E59:U59">SUM(E60:E61)</f>
        <v>0</v>
      </c>
      <c r="F59" s="280">
        <f t="shared" si="9"/>
        <v>0</v>
      </c>
      <c r="G59" s="280">
        <f t="shared" si="9"/>
        <v>0</v>
      </c>
      <c r="H59" s="280">
        <f t="shared" si="9"/>
        <v>0</v>
      </c>
      <c r="I59" s="280">
        <f t="shared" si="9"/>
        <v>0</v>
      </c>
      <c r="J59" s="293">
        <f t="shared" si="9"/>
        <v>0</v>
      </c>
      <c r="K59" s="293">
        <f t="shared" si="9"/>
        <v>0</v>
      </c>
      <c r="L59" s="293">
        <f t="shared" si="9"/>
        <v>0</v>
      </c>
      <c r="M59" s="293">
        <f t="shared" si="9"/>
        <v>0</v>
      </c>
      <c r="N59" s="293">
        <f t="shared" si="9"/>
        <v>0</v>
      </c>
      <c r="O59" s="293">
        <f t="shared" si="9"/>
        <v>0</v>
      </c>
      <c r="P59" s="293">
        <f t="shared" si="9"/>
        <v>0</v>
      </c>
      <c r="Q59" s="293">
        <f t="shared" si="9"/>
        <v>0</v>
      </c>
      <c r="R59" s="293">
        <f t="shared" si="9"/>
        <v>0</v>
      </c>
      <c r="S59" s="212">
        <f t="shared" si="9"/>
        <v>0</v>
      </c>
      <c r="T59" s="118">
        <f t="shared" si="9"/>
        <v>0</v>
      </c>
      <c r="U59" s="119">
        <f t="shared" si="9"/>
        <v>0</v>
      </c>
    </row>
    <row r="60" spans="1:21" ht="27.75">
      <c r="A60" s="105"/>
      <c r="B60" s="86"/>
      <c r="C60" s="85"/>
      <c r="D60" s="86"/>
      <c r="E60" s="287"/>
      <c r="F60" s="287"/>
      <c r="G60" s="280">
        <f t="shared" si="2"/>
        <v>0</v>
      </c>
      <c r="H60" s="287"/>
      <c r="I60" s="280">
        <f>SUM(J60:R60)</f>
        <v>0</v>
      </c>
      <c r="J60" s="288"/>
      <c r="K60" s="289"/>
      <c r="L60" s="289"/>
      <c r="M60" s="289"/>
      <c r="N60" s="289"/>
      <c r="O60" s="289"/>
      <c r="P60" s="289"/>
      <c r="Q60" s="289"/>
      <c r="R60" s="290"/>
      <c r="S60" s="209"/>
      <c r="T60" s="189"/>
      <c r="U60" s="190"/>
    </row>
    <row r="61" spans="1:21" ht="27.75" hidden="1">
      <c r="A61" s="105"/>
      <c r="B61" s="86"/>
      <c r="C61" s="85"/>
      <c r="D61" s="86"/>
      <c r="E61" s="287"/>
      <c r="F61" s="287"/>
      <c r="G61" s="280">
        <f t="shared" si="2"/>
        <v>0</v>
      </c>
      <c r="H61" s="287"/>
      <c r="I61" s="280">
        <f>SUM(J61:R61)</f>
        <v>0</v>
      </c>
      <c r="J61" s="288"/>
      <c r="K61" s="289"/>
      <c r="L61" s="289"/>
      <c r="M61" s="289"/>
      <c r="N61" s="289"/>
      <c r="O61" s="289"/>
      <c r="P61" s="289"/>
      <c r="Q61" s="289"/>
      <c r="R61" s="290"/>
      <c r="S61" s="209"/>
      <c r="T61" s="189"/>
      <c r="U61" s="190"/>
    </row>
    <row r="62" spans="1:22" ht="27.75">
      <c r="A62" s="105"/>
      <c r="B62" s="86">
        <v>5</v>
      </c>
      <c r="C62" s="85" t="s">
        <v>47</v>
      </c>
      <c r="D62" s="86">
        <v>614800</v>
      </c>
      <c r="E62" s="280">
        <f aca="true" t="shared" si="10" ref="E62:U62">E63</f>
        <v>0</v>
      </c>
      <c r="F62" s="280">
        <f t="shared" si="10"/>
        <v>0</v>
      </c>
      <c r="G62" s="280">
        <f t="shared" si="10"/>
        <v>0</v>
      </c>
      <c r="H62" s="280">
        <f t="shared" si="10"/>
        <v>0</v>
      </c>
      <c r="I62" s="280">
        <f t="shared" si="10"/>
        <v>0</v>
      </c>
      <c r="J62" s="293">
        <f t="shared" si="10"/>
        <v>0</v>
      </c>
      <c r="K62" s="293">
        <f t="shared" si="10"/>
        <v>0</v>
      </c>
      <c r="L62" s="293">
        <f t="shared" si="10"/>
        <v>0</v>
      </c>
      <c r="M62" s="293">
        <f t="shared" si="10"/>
        <v>0</v>
      </c>
      <c r="N62" s="293">
        <f t="shared" si="10"/>
        <v>0</v>
      </c>
      <c r="O62" s="293">
        <f t="shared" si="10"/>
        <v>0</v>
      </c>
      <c r="P62" s="293">
        <f t="shared" si="10"/>
        <v>0</v>
      </c>
      <c r="Q62" s="293">
        <f t="shared" si="10"/>
        <v>0</v>
      </c>
      <c r="R62" s="293">
        <f t="shared" si="10"/>
        <v>0</v>
      </c>
      <c r="S62" s="194">
        <f t="shared" si="10"/>
        <v>0</v>
      </c>
      <c r="T62" s="87">
        <f t="shared" si="10"/>
        <v>0</v>
      </c>
      <c r="U62" s="87">
        <f t="shared" si="10"/>
        <v>0</v>
      </c>
      <c r="V62" s="74"/>
    </row>
    <row r="63" spans="1:21" ht="27.75">
      <c r="A63" s="105"/>
      <c r="B63" s="86"/>
      <c r="C63" s="85"/>
      <c r="D63" s="86"/>
      <c r="E63" s="287"/>
      <c r="F63" s="287"/>
      <c r="G63" s="280">
        <f t="shared" si="2"/>
        <v>0</v>
      </c>
      <c r="H63" s="287"/>
      <c r="I63" s="280">
        <f>SUM(J63:R63)</f>
        <v>0</v>
      </c>
      <c r="J63" s="288"/>
      <c r="K63" s="289"/>
      <c r="L63" s="289"/>
      <c r="M63" s="289"/>
      <c r="N63" s="289"/>
      <c r="O63" s="289"/>
      <c r="P63" s="289"/>
      <c r="Q63" s="289"/>
      <c r="R63" s="290"/>
      <c r="S63" s="209"/>
      <c r="T63" s="189"/>
      <c r="U63" s="190"/>
    </row>
    <row r="64" spans="1:21" ht="27.75">
      <c r="A64" s="105"/>
      <c r="B64" s="86">
        <v>6</v>
      </c>
      <c r="C64" s="85" t="s">
        <v>48</v>
      </c>
      <c r="D64" s="86">
        <v>614900</v>
      </c>
      <c r="E64" s="280">
        <f aca="true" t="shared" si="11" ref="E64:U64">E65</f>
        <v>0</v>
      </c>
      <c r="F64" s="280">
        <f t="shared" si="11"/>
        <v>0</v>
      </c>
      <c r="G64" s="280">
        <f t="shared" si="11"/>
        <v>0</v>
      </c>
      <c r="H64" s="280">
        <f t="shared" si="11"/>
        <v>0</v>
      </c>
      <c r="I64" s="280">
        <f t="shared" si="11"/>
        <v>0</v>
      </c>
      <c r="J64" s="293">
        <f t="shared" si="11"/>
        <v>0</v>
      </c>
      <c r="K64" s="293">
        <f t="shared" si="11"/>
        <v>0</v>
      </c>
      <c r="L64" s="293">
        <f t="shared" si="11"/>
        <v>0</v>
      </c>
      <c r="M64" s="293">
        <f t="shared" si="11"/>
        <v>0</v>
      </c>
      <c r="N64" s="293">
        <f t="shared" si="11"/>
        <v>0</v>
      </c>
      <c r="O64" s="293">
        <f t="shared" si="11"/>
        <v>0</v>
      </c>
      <c r="P64" s="293">
        <f t="shared" si="11"/>
        <v>0</v>
      </c>
      <c r="Q64" s="293">
        <f t="shared" si="11"/>
        <v>0</v>
      </c>
      <c r="R64" s="293">
        <f t="shared" si="11"/>
        <v>0</v>
      </c>
      <c r="S64" s="206">
        <f t="shared" si="11"/>
        <v>0</v>
      </c>
      <c r="T64" s="181">
        <f t="shared" si="11"/>
        <v>0</v>
      </c>
      <c r="U64" s="182">
        <f t="shared" si="11"/>
        <v>0</v>
      </c>
    </row>
    <row r="65" spans="1:21" ht="27.75">
      <c r="A65" s="105"/>
      <c r="B65" s="77"/>
      <c r="C65" s="78"/>
      <c r="D65" s="77"/>
      <c r="E65" s="287"/>
      <c r="F65" s="287"/>
      <c r="G65" s="280">
        <f t="shared" si="2"/>
        <v>0</v>
      </c>
      <c r="H65" s="287"/>
      <c r="I65" s="280">
        <f>SUM(J65:R65)</f>
        <v>0</v>
      </c>
      <c r="J65" s="288"/>
      <c r="K65" s="289"/>
      <c r="L65" s="289"/>
      <c r="M65" s="289"/>
      <c r="N65" s="289"/>
      <c r="O65" s="289"/>
      <c r="P65" s="289"/>
      <c r="Q65" s="289"/>
      <c r="R65" s="290"/>
      <c r="S65" s="206"/>
      <c r="T65" s="181"/>
      <c r="U65" s="182"/>
    </row>
    <row r="66" spans="1:21" ht="46.5" thickBot="1">
      <c r="A66" s="105"/>
      <c r="B66" s="183" t="s">
        <v>13</v>
      </c>
      <c r="C66" s="184" t="s">
        <v>60</v>
      </c>
      <c r="D66" s="185">
        <v>615000</v>
      </c>
      <c r="E66" s="283">
        <f aca="true" t="shared" si="12" ref="E66:U66">E67+E70</f>
        <v>0</v>
      </c>
      <c r="F66" s="283">
        <f t="shared" si="12"/>
        <v>0</v>
      </c>
      <c r="G66" s="283">
        <f t="shared" si="12"/>
        <v>0</v>
      </c>
      <c r="H66" s="283">
        <f t="shared" si="12"/>
        <v>0</v>
      </c>
      <c r="I66" s="283">
        <f t="shared" si="12"/>
        <v>0</v>
      </c>
      <c r="J66" s="284">
        <f t="shared" si="12"/>
        <v>0</v>
      </c>
      <c r="K66" s="284">
        <f t="shared" si="12"/>
        <v>0</v>
      </c>
      <c r="L66" s="284">
        <f t="shared" si="12"/>
        <v>0</v>
      </c>
      <c r="M66" s="284">
        <f t="shared" si="12"/>
        <v>0</v>
      </c>
      <c r="N66" s="284">
        <f t="shared" si="12"/>
        <v>0</v>
      </c>
      <c r="O66" s="284">
        <f t="shared" si="12"/>
        <v>0</v>
      </c>
      <c r="P66" s="284">
        <f t="shared" si="12"/>
        <v>0</v>
      </c>
      <c r="Q66" s="284">
        <f t="shared" si="12"/>
        <v>0</v>
      </c>
      <c r="R66" s="284">
        <f t="shared" si="12"/>
        <v>0</v>
      </c>
      <c r="S66" s="207">
        <f t="shared" si="12"/>
        <v>0</v>
      </c>
      <c r="T66" s="171">
        <f t="shared" si="12"/>
        <v>0</v>
      </c>
      <c r="U66" s="172">
        <f t="shared" si="12"/>
        <v>0</v>
      </c>
    </row>
    <row r="67" spans="1:21" ht="27.75">
      <c r="A67" s="105"/>
      <c r="B67" s="186">
        <v>1</v>
      </c>
      <c r="C67" s="83" t="s">
        <v>49</v>
      </c>
      <c r="D67" s="109">
        <v>615100</v>
      </c>
      <c r="E67" s="291">
        <f>SUM(E68:E69)</f>
        <v>0</v>
      </c>
      <c r="F67" s="291">
        <f aca="true" t="shared" si="13" ref="F67:U67">SUM(F68:F69)</f>
        <v>0</v>
      </c>
      <c r="G67" s="291">
        <f t="shared" si="13"/>
        <v>0</v>
      </c>
      <c r="H67" s="291">
        <f t="shared" si="13"/>
        <v>0</v>
      </c>
      <c r="I67" s="291">
        <f t="shared" si="13"/>
        <v>0</v>
      </c>
      <c r="J67" s="299">
        <f t="shared" si="13"/>
        <v>0</v>
      </c>
      <c r="K67" s="299">
        <f t="shared" si="13"/>
        <v>0</v>
      </c>
      <c r="L67" s="299">
        <f t="shared" si="13"/>
        <v>0</v>
      </c>
      <c r="M67" s="299">
        <f t="shared" si="13"/>
        <v>0</v>
      </c>
      <c r="N67" s="299">
        <f t="shared" si="13"/>
        <v>0</v>
      </c>
      <c r="O67" s="299">
        <f t="shared" si="13"/>
        <v>0</v>
      </c>
      <c r="P67" s="299">
        <f t="shared" si="13"/>
        <v>0</v>
      </c>
      <c r="Q67" s="299">
        <f t="shared" si="13"/>
        <v>0</v>
      </c>
      <c r="R67" s="299">
        <f t="shared" si="13"/>
        <v>0</v>
      </c>
      <c r="S67" s="208">
        <f t="shared" si="13"/>
        <v>0</v>
      </c>
      <c r="T67" s="187">
        <f t="shared" si="13"/>
        <v>0</v>
      </c>
      <c r="U67" s="188">
        <f t="shared" si="13"/>
        <v>0</v>
      </c>
    </row>
    <row r="68" spans="1:21" ht="27.75">
      <c r="A68" s="105"/>
      <c r="B68" s="86"/>
      <c r="C68" s="85"/>
      <c r="D68" s="86"/>
      <c r="E68" s="287"/>
      <c r="F68" s="287"/>
      <c r="G68" s="280">
        <f t="shared" si="2"/>
        <v>0</v>
      </c>
      <c r="H68" s="287"/>
      <c r="I68" s="280">
        <f>SUM(J68:R68)</f>
        <v>0</v>
      </c>
      <c r="J68" s="288"/>
      <c r="K68" s="289"/>
      <c r="L68" s="289"/>
      <c r="M68" s="289"/>
      <c r="N68" s="289"/>
      <c r="O68" s="289"/>
      <c r="P68" s="289"/>
      <c r="Q68" s="289"/>
      <c r="R68" s="290"/>
      <c r="S68" s="209"/>
      <c r="T68" s="189"/>
      <c r="U68" s="190"/>
    </row>
    <row r="69" spans="1:21" ht="27.75" hidden="1">
      <c r="A69" s="105"/>
      <c r="B69" s="86"/>
      <c r="C69" s="85"/>
      <c r="D69" s="86"/>
      <c r="E69" s="287"/>
      <c r="F69" s="287"/>
      <c r="G69" s="280">
        <f t="shared" si="2"/>
        <v>0</v>
      </c>
      <c r="H69" s="287"/>
      <c r="I69" s="280">
        <f>SUM(J69:R69)</f>
        <v>0</v>
      </c>
      <c r="J69" s="288"/>
      <c r="K69" s="289"/>
      <c r="L69" s="289"/>
      <c r="M69" s="289"/>
      <c r="N69" s="289"/>
      <c r="O69" s="289"/>
      <c r="P69" s="289"/>
      <c r="Q69" s="289"/>
      <c r="R69" s="290"/>
      <c r="S69" s="209"/>
      <c r="T69" s="189"/>
      <c r="U69" s="190"/>
    </row>
    <row r="70" spans="1:21" ht="47.25">
      <c r="A70" s="105"/>
      <c r="B70" s="86">
        <v>2</v>
      </c>
      <c r="C70" s="88" t="s">
        <v>50</v>
      </c>
      <c r="D70" s="86">
        <v>615200</v>
      </c>
      <c r="E70" s="300">
        <f>E72+E71</f>
        <v>0</v>
      </c>
      <c r="F70" s="300">
        <f aca="true" t="shared" si="14" ref="F70:R70">F72+F71</f>
        <v>0</v>
      </c>
      <c r="G70" s="300">
        <f t="shared" si="14"/>
        <v>0</v>
      </c>
      <c r="H70" s="300">
        <f t="shared" si="14"/>
        <v>0</v>
      </c>
      <c r="I70" s="300">
        <f t="shared" si="14"/>
        <v>0</v>
      </c>
      <c r="J70" s="293">
        <f t="shared" si="14"/>
        <v>0</v>
      </c>
      <c r="K70" s="293">
        <f t="shared" si="14"/>
        <v>0</v>
      </c>
      <c r="L70" s="293">
        <f t="shared" si="14"/>
        <v>0</v>
      </c>
      <c r="M70" s="293">
        <f t="shared" si="14"/>
        <v>0</v>
      </c>
      <c r="N70" s="293">
        <f t="shared" si="14"/>
        <v>0</v>
      </c>
      <c r="O70" s="293">
        <f t="shared" si="14"/>
        <v>0</v>
      </c>
      <c r="P70" s="293">
        <f t="shared" si="14"/>
        <v>0</v>
      </c>
      <c r="Q70" s="293">
        <f t="shared" si="14"/>
        <v>0</v>
      </c>
      <c r="R70" s="293">
        <f t="shared" si="14"/>
        <v>0</v>
      </c>
      <c r="S70" s="209">
        <f>S72</f>
        <v>0</v>
      </c>
      <c r="T70" s="189">
        <f>T72</f>
        <v>0</v>
      </c>
      <c r="U70" s="190">
        <f>U72</f>
        <v>0</v>
      </c>
    </row>
    <row r="71" spans="1:21" ht="27.75">
      <c r="A71" s="105"/>
      <c r="B71" s="86"/>
      <c r="C71" s="88"/>
      <c r="D71" s="86"/>
      <c r="E71" s="287"/>
      <c r="F71" s="287"/>
      <c r="G71" s="280">
        <f t="shared" si="2"/>
        <v>0</v>
      </c>
      <c r="H71" s="287"/>
      <c r="I71" s="280">
        <f>SUM(J71:R71)</f>
        <v>0</v>
      </c>
      <c r="J71" s="288"/>
      <c r="K71" s="289"/>
      <c r="L71" s="289"/>
      <c r="M71" s="289"/>
      <c r="N71" s="289"/>
      <c r="O71" s="289"/>
      <c r="P71" s="289"/>
      <c r="Q71" s="289"/>
      <c r="R71" s="290"/>
      <c r="S71" s="209"/>
      <c r="T71" s="189"/>
      <c r="U71" s="190"/>
    </row>
    <row r="72" spans="1:21" ht="27.75" hidden="1">
      <c r="A72" s="105"/>
      <c r="B72" s="86"/>
      <c r="C72" s="88"/>
      <c r="D72" s="86"/>
      <c r="E72" s="287"/>
      <c r="F72" s="287"/>
      <c r="G72" s="280">
        <f t="shared" si="2"/>
        <v>0</v>
      </c>
      <c r="H72" s="287"/>
      <c r="I72" s="280">
        <f>SUM(J72:R72)</f>
        <v>0</v>
      </c>
      <c r="J72" s="288"/>
      <c r="K72" s="289"/>
      <c r="L72" s="289"/>
      <c r="M72" s="289"/>
      <c r="N72" s="289"/>
      <c r="O72" s="289"/>
      <c r="P72" s="289"/>
      <c r="Q72" s="289"/>
      <c r="R72" s="290"/>
      <c r="S72" s="209"/>
      <c r="T72" s="189"/>
      <c r="U72" s="190"/>
    </row>
    <row r="73" spans="1:21" ht="27.75" thickBot="1">
      <c r="A73" s="105"/>
      <c r="B73" s="183" t="s">
        <v>14</v>
      </c>
      <c r="C73" s="184" t="s">
        <v>28</v>
      </c>
      <c r="D73" s="185">
        <v>616000</v>
      </c>
      <c r="E73" s="283">
        <f aca="true" t="shared" si="15" ref="E73:U73">E74</f>
        <v>0</v>
      </c>
      <c r="F73" s="283">
        <f t="shared" si="15"/>
        <v>0</v>
      </c>
      <c r="G73" s="283">
        <f t="shared" si="15"/>
        <v>0</v>
      </c>
      <c r="H73" s="283">
        <f t="shared" si="15"/>
        <v>0</v>
      </c>
      <c r="I73" s="283">
        <f t="shared" si="15"/>
        <v>0</v>
      </c>
      <c r="J73" s="301">
        <f t="shared" si="15"/>
        <v>0</v>
      </c>
      <c r="K73" s="301">
        <f t="shared" si="15"/>
        <v>0</v>
      </c>
      <c r="L73" s="301">
        <f t="shared" si="15"/>
        <v>0</v>
      </c>
      <c r="M73" s="301">
        <f t="shared" si="15"/>
        <v>0</v>
      </c>
      <c r="N73" s="301">
        <f t="shared" si="15"/>
        <v>0</v>
      </c>
      <c r="O73" s="301">
        <f t="shared" si="15"/>
        <v>0</v>
      </c>
      <c r="P73" s="301">
        <f t="shared" si="15"/>
        <v>0</v>
      </c>
      <c r="Q73" s="301">
        <f t="shared" si="15"/>
        <v>0</v>
      </c>
      <c r="R73" s="301">
        <f t="shared" si="15"/>
        <v>0</v>
      </c>
      <c r="S73" s="207">
        <f t="shared" si="15"/>
        <v>0</v>
      </c>
      <c r="T73" s="171">
        <f t="shared" si="15"/>
        <v>0</v>
      </c>
      <c r="U73" s="172">
        <f t="shared" si="15"/>
        <v>0</v>
      </c>
    </row>
    <row r="74" spans="1:21" ht="27.75">
      <c r="A74" s="105"/>
      <c r="B74" s="195">
        <v>1</v>
      </c>
      <c r="C74" s="89" t="s">
        <v>51</v>
      </c>
      <c r="D74" s="110">
        <v>616200</v>
      </c>
      <c r="E74" s="287"/>
      <c r="F74" s="287"/>
      <c r="G74" s="280">
        <f t="shared" si="2"/>
        <v>0</v>
      </c>
      <c r="H74" s="287"/>
      <c r="I74" s="280">
        <f>SUM(J74:R74)</f>
        <v>0</v>
      </c>
      <c r="J74" s="303"/>
      <c r="K74" s="304"/>
      <c r="L74" s="304"/>
      <c r="M74" s="305"/>
      <c r="N74" s="305"/>
      <c r="O74" s="305"/>
      <c r="P74" s="305"/>
      <c r="Q74" s="305"/>
      <c r="R74" s="306"/>
      <c r="S74" s="213"/>
      <c r="T74" s="196"/>
      <c r="U74" s="197"/>
    </row>
    <row r="75" spans="1:21" ht="46.5" thickBot="1">
      <c r="A75" s="105"/>
      <c r="B75" s="183" t="s">
        <v>15</v>
      </c>
      <c r="C75" s="184" t="s">
        <v>77</v>
      </c>
      <c r="D75" s="198"/>
      <c r="E75" s="283">
        <f aca="true" t="shared" si="16" ref="E75:U75">SUM(E76:E81)</f>
        <v>0</v>
      </c>
      <c r="F75" s="283">
        <f t="shared" si="16"/>
        <v>0</v>
      </c>
      <c r="G75" s="283">
        <f t="shared" si="16"/>
        <v>0</v>
      </c>
      <c r="H75" s="285">
        <f t="shared" si="16"/>
        <v>0</v>
      </c>
      <c r="I75" s="283">
        <f t="shared" si="16"/>
        <v>0</v>
      </c>
      <c r="J75" s="284">
        <f t="shared" si="16"/>
        <v>0</v>
      </c>
      <c r="K75" s="284">
        <f t="shared" si="16"/>
        <v>0</v>
      </c>
      <c r="L75" s="284">
        <f t="shared" si="16"/>
        <v>0</v>
      </c>
      <c r="M75" s="284">
        <f t="shared" si="16"/>
        <v>0</v>
      </c>
      <c r="N75" s="284">
        <f t="shared" si="16"/>
        <v>0</v>
      </c>
      <c r="O75" s="284">
        <f t="shared" si="16"/>
        <v>0</v>
      </c>
      <c r="P75" s="284">
        <f t="shared" si="16"/>
        <v>0</v>
      </c>
      <c r="Q75" s="284">
        <f t="shared" si="16"/>
        <v>0</v>
      </c>
      <c r="R75" s="284">
        <f t="shared" si="16"/>
        <v>0</v>
      </c>
      <c r="S75" s="207">
        <f t="shared" si="16"/>
        <v>0</v>
      </c>
      <c r="T75" s="171">
        <f t="shared" si="16"/>
        <v>0</v>
      </c>
      <c r="U75" s="172">
        <f t="shared" si="16"/>
        <v>0</v>
      </c>
    </row>
    <row r="76" spans="1:21" ht="47.25">
      <c r="A76" s="105"/>
      <c r="B76" s="199">
        <v>1</v>
      </c>
      <c r="C76" s="92" t="s">
        <v>52</v>
      </c>
      <c r="D76" s="111">
        <v>821100</v>
      </c>
      <c r="E76" s="308"/>
      <c r="F76" s="308"/>
      <c r="G76" s="280">
        <f t="shared" si="2"/>
        <v>0</v>
      </c>
      <c r="H76" s="340"/>
      <c r="I76" s="341">
        <f aca="true" t="shared" si="17" ref="I76:I81">SUM(J76:R76)</f>
        <v>0</v>
      </c>
      <c r="J76" s="310"/>
      <c r="K76" s="310"/>
      <c r="L76" s="310"/>
      <c r="M76" s="310"/>
      <c r="N76" s="310"/>
      <c r="O76" s="310"/>
      <c r="P76" s="310"/>
      <c r="Q76" s="310"/>
      <c r="R76" s="310"/>
      <c r="S76" s="214"/>
      <c r="T76" s="200"/>
      <c r="U76" s="201"/>
    </row>
    <row r="77" spans="1:21" ht="27.75">
      <c r="A77" s="105"/>
      <c r="B77" s="77">
        <v>2</v>
      </c>
      <c r="C77" s="78" t="s">
        <v>23</v>
      </c>
      <c r="D77" s="77">
        <v>821200</v>
      </c>
      <c r="E77" s="308"/>
      <c r="F77" s="308"/>
      <c r="G77" s="280">
        <f t="shared" si="2"/>
        <v>0</v>
      </c>
      <c r="H77" s="289"/>
      <c r="I77" s="341">
        <f t="shared" si="17"/>
        <v>0</v>
      </c>
      <c r="J77" s="310"/>
      <c r="K77" s="310"/>
      <c r="L77" s="310"/>
      <c r="M77" s="310"/>
      <c r="N77" s="310"/>
      <c r="O77" s="310"/>
      <c r="P77" s="310"/>
      <c r="Q77" s="310"/>
      <c r="R77" s="310"/>
      <c r="S77" s="206"/>
      <c r="T77" s="181"/>
      <c r="U77" s="182"/>
    </row>
    <row r="78" spans="1:21" ht="27.75">
      <c r="A78" s="105"/>
      <c r="B78" s="77">
        <v>3</v>
      </c>
      <c r="C78" s="78" t="s">
        <v>24</v>
      </c>
      <c r="D78" s="77">
        <v>821300</v>
      </c>
      <c r="E78" s="308"/>
      <c r="F78" s="308"/>
      <c r="G78" s="280">
        <f t="shared" si="2"/>
        <v>0</v>
      </c>
      <c r="H78" s="289"/>
      <c r="I78" s="341">
        <f t="shared" si="17"/>
        <v>0</v>
      </c>
      <c r="J78" s="310"/>
      <c r="K78" s="310"/>
      <c r="L78" s="310"/>
      <c r="M78" s="310"/>
      <c r="N78" s="310"/>
      <c r="O78" s="310"/>
      <c r="P78" s="310"/>
      <c r="Q78" s="310"/>
      <c r="R78" s="310"/>
      <c r="S78" s="206"/>
      <c r="T78" s="181"/>
      <c r="U78" s="182"/>
    </row>
    <row r="79" spans="1:21" ht="27.75">
      <c r="A79" s="105"/>
      <c r="B79" s="77">
        <v>4</v>
      </c>
      <c r="C79" s="88" t="s">
        <v>25</v>
      </c>
      <c r="D79" s="77">
        <v>821400</v>
      </c>
      <c r="E79" s="308"/>
      <c r="F79" s="308"/>
      <c r="G79" s="280">
        <f t="shared" si="2"/>
        <v>0</v>
      </c>
      <c r="H79" s="289"/>
      <c r="I79" s="341">
        <f t="shared" si="17"/>
        <v>0</v>
      </c>
      <c r="J79" s="310"/>
      <c r="K79" s="310"/>
      <c r="L79" s="310"/>
      <c r="M79" s="310"/>
      <c r="N79" s="310"/>
      <c r="O79" s="310"/>
      <c r="P79" s="310"/>
      <c r="Q79" s="310"/>
      <c r="R79" s="310"/>
      <c r="S79" s="206"/>
      <c r="T79" s="181"/>
      <c r="U79" s="182"/>
    </row>
    <row r="80" spans="1:21" ht="27.75">
      <c r="A80" s="105"/>
      <c r="B80" s="77">
        <v>5</v>
      </c>
      <c r="C80" s="88" t="s">
        <v>26</v>
      </c>
      <c r="D80" s="77">
        <v>821500</v>
      </c>
      <c r="E80" s="308"/>
      <c r="F80" s="308"/>
      <c r="G80" s="280">
        <f t="shared" si="2"/>
        <v>0</v>
      </c>
      <c r="H80" s="289"/>
      <c r="I80" s="341">
        <f t="shared" si="17"/>
        <v>0</v>
      </c>
      <c r="J80" s="310"/>
      <c r="K80" s="310"/>
      <c r="L80" s="310"/>
      <c r="M80" s="310"/>
      <c r="N80" s="310"/>
      <c r="O80" s="310"/>
      <c r="P80" s="310"/>
      <c r="Q80" s="310"/>
      <c r="R80" s="310"/>
      <c r="S80" s="206"/>
      <c r="T80" s="181"/>
      <c r="U80" s="182"/>
    </row>
    <row r="81" spans="1:22" ht="27.75">
      <c r="A81" s="105"/>
      <c r="B81" s="77">
        <v>6</v>
      </c>
      <c r="C81" s="88" t="s">
        <v>27</v>
      </c>
      <c r="D81" s="77">
        <v>821600</v>
      </c>
      <c r="E81" s="308"/>
      <c r="F81" s="308"/>
      <c r="G81" s="280">
        <f t="shared" si="2"/>
        <v>0</v>
      </c>
      <c r="H81" s="289"/>
      <c r="I81" s="341">
        <f t="shared" si="17"/>
        <v>0</v>
      </c>
      <c r="J81" s="310"/>
      <c r="K81" s="310"/>
      <c r="L81" s="310"/>
      <c r="M81" s="310"/>
      <c r="N81" s="310"/>
      <c r="O81" s="310"/>
      <c r="P81" s="310"/>
      <c r="Q81" s="310"/>
      <c r="R81" s="310"/>
      <c r="S81" s="206"/>
      <c r="T81" s="181"/>
      <c r="U81" s="182"/>
      <c r="V81" s="6"/>
    </row>
    <row r="82" spans="1:22" ht="46.5" thickBot="1">
      <c r="A82" s="106"/>
      <c r="B82" s="183"/>
      <c r="C82" s="184" t="s">
        <v>90</v>
      </c>
      <c r="D82" s="198"/>
      <c r="E82" s="283">
        <f aca="true" t="shared" si="18" ref="E82:U82">E14+E26+E66+E73+E75</f>
        <v>0</v>
      </c>
      <c r="F82" s="283">
        <f t="shared" si="18"/>
        <v>0</v>
      </c>
      <c r="G82" s="283">
        <f t="shared" si="18"/>
        <v>0</v>
      </c>
      <c r="H82" s="342">
        <f t="shared" si="18"/>
        <v>0</v>
      </c>
      <c r="I82" s="283">
        <f t="shared" si="18"/>
        <v>0</v>
      </c>
      <c r="J82" s="313">
        <f t="shared" si="18"/>
        <v>0</v>
      </c>
      <c r="K82" s="313">
        <f t="shared" si="18"/>
        <v>0</v>
      </c>
      <c r="L82" s="313">
        <f t="shared" si="18"/>
        <v>0</v>
      </c>
      <c r="M82" s="313">
        <f t="shared" si="18"/>
        <v>0</v>
      </c>
      <c r="N82" s="313">
        <f t="shared" si="18"/>
        <v>0</v>
      </c>
      <c r="O82" s="313">
        <f t="shared" si="18"/>
        <v>0</v>
      </c>
      <c r="P82" s="313">
        <f t="shared" si="18"/>
        <v>0</v>
      </c>
      <c r="Q82" s="313">
        <f t="shared" si="18"/>
        <v>0</v>
      </c>
      <c r="R82" s="313">
        <f t="shared" si="18"/>
        <v>0</v>
      </c>
      <c r="S82" s="207">
        <f t="shared" si="18"/>
        <v>0</v>
      </c>
      <c r="T82" s="171">
        <f t="shared" si="18"/>
        <v>0</v>
      </c>
      <c r="U82" s="172">
        <f t="shared" si="18"/>
        <v>0</v>
      </c>
      <c r="V82" s="6"/>
    </row>
    <row r="83" spans="1:22" ht="23.25">
      <c r="A83" s="70"/>
      <c r="B83" s="93"/>
      <c r="C83" s="94"/>
      <c r="D83" s="95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64"/>
      <c r="S83" s="64"/>
      <c r="T83" s="64"/>
      <c r="U83" s="64"/>
      <c r="V83" s="6"/>
    </row>
    <row r="84" spans="1:22" ht="23.25">
      <c r="A84" s="70"/>
      <c r="B84" s="93"/>
      <c r="C84" s="94"/>
      <c r="D84" s="95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64"/>
      <c r="S84" s="64"/>
      <c r="T84" s="64"/>
      <c r="U84" s="64"/>
      <c r="V84" s="6"/>
    </row>
    <row r="85" spans="1:22" ht="15.75" customHeight="1">
      <c r="A85" s="70"/>
      <c r="B85" s="97"/>
      <c r="C85" s="619"/>
      <c r="D85" s="619"/>
      <c r="E85" s="619"/>
      <c r="F85" s="619"/>
      <c r="G85" s="619"/>
      <c r="H85" s="619"/>
      <c r="I85" s="619"/>
      <c r="J85" s="619"/>
      <c r="K85" s="619"/>
      <c r="L85" s="619"/>
      <c r="M85" s="619"/>
      <c r="N85" s="619"/>
      <c r="O85" s="619"/>
      <c r="P85" s="619"/>
      <c r="Q85" s="619"/>
      <c r="R85" s="65"/>
      <c r="S85" s="65"/>
      <c r="T85" s="65"/>
      <c r="U85" s="65"/>
      <c r="V85" s="6"/>
    </row>
    <row r="86" spans="1:22" ht="15.75" customHeight="1">
      <c r="A86" s="70"/>
      <c r="B86" s="97"/>
      <c r="C86" s="98"/>
      <c r="D86" s="98"/>
      <c r="E86" s="98"/>
      <c r="F86" s="98"/>
      <c r="G86" s="98"/>
      <c r="H86" s="98"/>
      <c r="I86" s="98"/>
      <c r="K86" s="98"/>
      <c r="L86" s="98"/>
      <c r="M86" s="98"/>
      <c r="N86" s="98"/>
      <c r="O86" s="98"/>
      <c r="P86" s="203"/>
      <c r="Q86" s="203"/>
      <c r="R86" s="66"/>
      <c r="S86" s="66"/>
      <c r="T86" s="66"/>
      <c r="U86" s="66"/>
      <c r="V86" s="6"/>
    </row>
    <row r="87" spans="1:22" ht="27" customHeight="1">
      <c r="A87" s="70"/>
      <c r="B87" s="97"/>
      <c r="C87" s="98"/>
      <c r="D87" s="98"/>
      <c r="E87" s="98"/>
      <c r="F87" s="98"/>
      <c r="G87" s="98"/>
      <c r="H87" s="98"/>
      <c r="I87" s="98"/>
      <c r="K87" s="98"/>
      <c r="L87" s="98"/>
      <c r="M87" s="98"/>
      <c r="N87" s="98"/>
      <c r="O87" s="98"/>
      <c r="P87" s="98"/>
      <c r="Q87" s="98" t="s">
        <v>55</v>
      </c>
      <c r="R87" s="65"/>
      <c r="S87" s="65"/>
      <c r="T87" s="65"/>
      <c r="U87" s="65"/>
      <c r="V87" s="6"/>
    </row>
    <row r="88" spans="2:22" ht="15" customHeight="1">
      <c r="B88" s="56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56"/>
      <c r="Q88" s="68"/>
      <c r="R88" s="68"/>
      <c r="S88" s="56"/>
      <c r="T88" s="69" t="s">
        <v>55</v>
      </c>
      <c r="U88" s="51"/>
      <c r="V88" s="6"/>
    </row>
    <row r="89" spans="2:21" ht="1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2:21" ht="18.7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5"/>
      <c r="R90" s="3"/>
      <c r="S90" s="6"/>
      <c r="T90" s="5"/>
      <c r="U90" s="10"/>
    </row>
    <row r="91" spans="2:21" ht="1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2:21" ht="1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</sheetData>
  <sheetProtection password="C5C5" sheet="1" formatCells="0" formatColumns="0" formatRows="0"/>
  <mergeCells count="17">
    <mergeCell ref="J10:U11"/>
    <mergeCell ref="B1:U1"/>
    <mergeCell ref="S2:T3"/>
    <mergeCell ref="B3:C3"/>
    <mergeCell ref="D3:Q3"/>
    <mergeCell ref="B6:Q6"/>
    <mergeCell ref="D7:L7"/>
    <mergeCell ref="C85:Q85"/>
    <mergeCell ref="D8:L8"/>
    <mergeCell ref="B10:B12"/>
    <mergeCell ref="C10:C12"/>
    <mergeCell ref="D10:D12"/>
    <mergeCell ref="E10:E12"/>
    <mergeCell ref="F10:F12"/>
    <mergeCell ref="G10:G12"/>
    <mergeCell ref="H10:H12"/>
    <mergeCell ref="I10:I12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2" r:id="rId1"/>
  <headerFooter>
    <oddFooter>&amp;C&amp;A&amp;RPage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92"/>
  <sheetViews>
    <sheetView view="pageBreakPreview" zoomScale="48" zoomScaleNormal="60" zoomScaleSheetLayoutView="48" workbookViewId="0" topLeftCell="D4">
      <selection activeCell="H10" sqref="H10:I13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2" width="25.7109375" style="4" hidden="1" customWidth="1"/>
    <col min="13" max="18" width="25.7109375" style="4" customWidth="1"/>
    <col min="19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605" t="s">
        <v>53</v>
      </c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606"/>
      <c r="N1" s="606"/>
      <c r="O1" s="606"/>
      <c r="P1" s="606"/>
      <c r="Q1" s="606"/>
      <c r="R1" s="606"/>
      <c r="S1" s="606"/>
      <c r="T1" s="606"/>
      <c r="U1" s="606"/>
    </row>
    <row r="2" spans="2:21" ht="24" customHeight="1">
      <c r="B2" s="51"/>
      <c r="C2" s="51"/>
      <c r="D2" s="51"/>
      <c r="E2" s="51"/>
      <c r="F2" s="51"/>
      <c r="G2" s="51"/>
      <c r="H2" s="51"/>
      <c r="I2" s="51"/>
      <c r="J2" s="51"/>
      <c r="M2" s="51"/>
      <c r="N2" s="51"/>
      <c r="O2" s="51"/>
      <c r="P2" s="52" t="s">
        <v>54</v>
      </c>
      <c r="Q2" s="100"/>
      <c r="R2" s="51"/>
      <c r="S2" s="607" t="s">
        <v>54</v>
      </c>
      <c r="T2" s="607"/>
      <c r="U2" s="202"/>
    </row>
    <row r="3" spans="2:21" ht="31.5" customHeight="1">
      <c r="B3" s="605" t="s">
        <v>58</v>
      </c>
      <c r="C3" s="605"/>
      <c r="D3" s="608"/>
      <c r="E3" s="608"/>
      <c r="F3" s="608"/>
      <c r="G3" s="608"/>
      <c r="H3" s="608"/>
      <c r="I3" s="608"/>
      <c r="J3" s="608"/>
      <c r="K3" s="608"/>
      <c r="L3" s="608"/>
      <c r="M3" s="608"/>
      <c r="N3" s="608"/>
      <c r="O3" s="608"/>
      <c r="P3" s="608"/>
      <c r="Q3" s="608"/>
      <c r="R3" s="50"/>
      <c r="S3" s="607"/>
      <c r="T3" s="607"/>
      <c r="U3" s="53"/>
    </row>
    <row r="4" spans="2:21" ht="21"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2" t="s">
        <v>63</v>
      </c>
      <c r="Q4" s="53"/>
      <c r="R4" s="54"/>
      <c r="S4" s="55"/>
      <c r="T4" s="56"/>
      <c r="U4" s="57"/>
    </row>
    <row r="5" spans="2:21" ht="30" customHeight="1">
      <c r="B5" s="58" t="s">
        <v>70</v>
      </c>
      <c r="C5" s="58"/>
      <c r="D5" s="58"/>
      <c r="E5" s="58"/>
      <c r="F5" s="58"/>
      <c r="G5" s="58"/>
      <c r="H5" s="58"/>
      <c r="I5" s="58"/>
      <c r="J5" s="58"/>
      <c r="M5" s="58"/>
      <c r="N5" s="58"/>
      <c r="O5" s="58"/>
      <c r="P5" s="52" t="s">
        <v>65</v>
      </c>
      <c r="Q5" s="99"/>
      <c r="R5" s="52"/>
      <c r="S5" s="52" t="s">
        <v>63</v>
      </c>
      <c r="T5" s="52"/>
      <c r="U5" s="59"/>
    </row>
    <row r="6" spans="2:21" ht="21" customHeight="1">
      <c r="B6" s="630"/>
      <c r="C6" s="630"/>
      <c r="D6" s="630"/>
      <c r="E6" s="630"/>
      <c r="F6" s="630"/>
      <c r="G6" s="630"/>
      <c r="H6" s="630"/>
      <c r="I6" s="630"/>
      <c r="J6" s="630"/>
      <c r="K6" s="630"/>
      <c r="L6" s="630"/>
      <c r="M6" s="630"/>
      <c r="N6" s="630"/>
      <c r="O6" s="630"/>
      <c r="P6" s="630"/>
      <c r="Q6" s="630"/>
      <c r="R6" s="60"/>
      <c r="S6" s="202"/>
      <c r="T6" s="202"/>
      <c r="U6" s="61"/>
    </row>
    <row r="7" spans="2:21" ht="22.5" customHeight="1">
      <c r="B7" s="52" t="s">
        <v>64</v>
      </c>
      <c r="C7" s="52"/>
      <c r="D7" s="632"/>
      <c r="E7" s="632"/>
      <c r="F7" s="632"/>
      <c r="G7" s="632"/>
      <c r="H7" s="632"/>
      <c r="I7" s="632"/>
      <c r="J7" s="632"/>
      <c r="K7" s="632"/>
      <c r="L7" s="632"/>
      <c r="M7" s="102"/>
      <c r="N7" s="102"/>
      <c r="O7" s="102"/>
      <c r="P7" s="102"/>
      <c r="Q7" s="102"/>
      <c r="R7" s="52"/>
      <c r="S7" s="52" t="s">
        <v>65</v>
      </c>
      <c r="T7" s="52"/>
      <c r="U7" s="53"/>
    </row>
    <row r="8" spans="2:21" ht="22.5" customHeight="1">
      <c r="B8" s="101"/>
      <c r="C8" s="101"/>
      <c r="D8" s="610"/>
      <c r="E8" s="610"/>
      <c r="F8" s="610"/>
      <c r="G8" s="610"/>
      <c r="H8" s="610"/>
      <c r="I8" s="610"/>
      <c r="J8" s="610"/>
      <c r="K8" s="610"/>
      <c r="L8" s="610"/>
      <c r="M8" s="113"/>
      <c r="N8" s="113"/>
      <c r="O8" s="113"/>
      <c r="P8" s="113"/>
      <c r="Q8" s="113"/>
      <c r="R8" s="52"/>
      <c r="S8" s="52" t="s">
        <v>65</v>
      </c>
      <c r="T8" s="52"/>
      <c r="U8" s="53"/>
    </row>
    <row r="9" spans="2:21" ht="12" customHeight="1" thickBot="1"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62"/>
    </row>
    <row r="10" spans="1:21" s="33" customFormat="1" ht="59.25" customHeight="1">
      <c r="A10" s="103"/>
      <c r="B10" s="620" t="s">
        <v>97</v>
      </c>
      <c r="C10" s="623" t="s">
        <v>72</v>
      </c>
      <c r="D10" s="620" t="s">
        <v>1</v>
      </c>
      <c r="E10" s="611" t="s">
        <v>120</v>
      </c>
      <c r="F10" s="611" t="s">
        <v>118</v>
      </c>
      <c r="G10" s="611" t="s">
        <v>119</v>
      </c>
      <c r="H10" s="611" t="s">
        <v>124</v>
      </c>
      <c r="I10" s="611" t="s">
        <v>122</v>
      </c>
      <c r="J10" s="585" t="s">
        <v>78</v>
      </c>
      <c r="K10" s="614"/>
      <c r="L10" s="614"/>
      <c r="M10" s="614"/>
      <c r="N10" s="614"/>
      <c r="O10" s="614"/>
      <c r="P10" s="614"/>
      <c r="Q10" s="614"/>
      <c r="R10" s="614"/>
      <c r="S10" s="614"/>
      <c r="T10" s="614"/>
      <c r="U10" s="615"/>
    </row>
    <row r="11" spans="1:21" s="33" customFormat="1" ht="17.25" customHeight="1" thickBot="1">
      <c r="A11" s="104"/>
      <c r="B11" s="621"/>
      <c r="C11" s="624"/>
      <c r="D11" s="621"/>
      <c r="E11" s="612"/>
      <c r="F11" s="612"/>
      <c r="G11" s="612"/>
      <c r="H11" s="612"/>
      <c r="I11" s="612"/>
      <c r="J11" s="616"/>
      <c r="K11" s="617"/>
      <c r="L11" s="617"/>
      <c r="M11" s="617"/>
      <c r="N11" s="617"/>
      <c r="O11" s="617"/>
      <c r="P11" s="617"/>
      <c r="Q11" s="617"/>
      <c r="R11" s="617"/>
      <c r="S11" s="617"/>
      <c r="T11" s="617"/>
      <c r="U11" s="618"/>
    </row>
    <row r="12" spans="1:21" s="33" customFormat="1" ht="141" customHeight="1" thickBot="1">
      <c r="A12" s="104"/>
      <c r="B12" s="622"/>
      <c r="C12" s="625"/>
      <c r="D12" s="622"/>
      <c r="E12" s="613"/>
      <c r="F12" s="613"/>
      <c r="G12" s="613"/>
      <c r="H12" s="613"/>
      <c r="I12" s="613"/>
      <c r="J12" s="173" t="s">
        <v>33</v>
      </c>
      <c r="K12" s="173" t="s">
        <v>34</v>
      </c>
      <c r="L12" s="173" t="s">
        <v>35</v>
      </c>
      <c r="M12" s="174" t="s">
        <v>36</v>
      </c>
      <c r="N12" s="174" t="s">
        <v>37</v>
      </c>
      <c r="O12" s="174" t="s">
        <v>38</v>
      </c>
      <c r="P12" s="174" t="s">
        <v>56</v>
      </c>
      <c r="Q12" s="174" t="s">
        <v>57</v>
      </c>
      <c r="R12" s="174" t="s">
        <v>39</v>
      </c>
      <c r="S12" s="174" t="s">
        <v>56</v>
      </c>
      <c r="T12" s="174" t="s">
        <v>57</v>
      </c>
      <c r="U12" s="174" t="s">
        <v>39</v>
      </c>
    </row>
    <row r="13" spans="1:21" s="33" customFormat="1" ht="21" thickBot="1">
      <c r="A13" s="104"/>
      <c r="B13" s="175">
        <v>1</v>
      </c>
      <c r="C13" s="175">
        <v>2</v>
      </c>
      <c r="D13" s="175">
        <v>3</v>
      </c>
      <c r="E13" s="176">
        <v>4</v>
      </c>
      <c r="F13" s="176">
        <v>5</v>
      </c>
      <c r="G13" s="176" t="s">
        <v>80</v>
      </c>
      <c r="H13" s="350">
        <v>7</v>
      </c>
      <c r="I13" s="350" t="s">
        <v>123</v>
      </c>
      <c r="J13" s="204">
        <v>9</v>
      </c>
      <c r="K13" s="204">
        <v>10</v>
      </c>
      <c r="L13" s="204">
        <v>11</v>
      </c>
      <c r="M13" s="204">
        <v>9</v>
      </c>
      <c r="N13" s="204">
        <v>10</v>
      </c>
      <c r="O13" s="204">
        <v>11</v>
      </c>
      <c r="P13" s="204">
        <v>12</v>
      </c>
      <c r="Q13" s="204">
        <v>13</v>
      </c>
      <c r="R13" s="204">
        <v>14</v>
      </c>
      <c r="S13" s="176">
        <v>16</v>
      </c>
      <c r="T13" s="176">
        <v>17</v>
      </c>
      <c r="U13" s="176">
        <v>18</v>
      </c>
    </row>
    <row r="14" spans="1:21" ht="27">
      <c r="A14" s="105"/>
      <c r="B14" s="177" t="s">
        <v>7</v>
      </c>
      <c r="C14" s="178" t="s">
        <v>62</v>
      </c>
      <c r="D14" s="179"/>
      <c r="E14" s="276">
        <f>SUM(E15:E25)</f>
        <v>0</v>
      </c>
      <c r="F14" s="276">
        <f>SUM(F15:F25)</f>
        <v>0</v>
      </c>
      <c r="G14" s="276">
        <f>SUM(G15:G25)</f>
        <v>0</v>
      </c>
      <c r="H14" s="276">
        <f>SUM(H15:H25)</f>
        <v>0</v>
      </c>
      <c r="I14" s="276">
        <f aca="true" t="shared" si="0" ref="I14:U14">SUM(I15:I25)</f>
        <v>0</v>
      </c>
      <c r="J14" s="277">
        <f t="shared" si="0"/>
        <v>0</v>
      </c>
      <c r="K14" s="278">
        <f t="shared" si="0"/>
        <v>0</v>
      </c>
      <c r="L14" s="278">
        <f t="shared" si="0"/>
        <v>0</v>
      </c>
      <c r="M14" s="278">
        <f t="shared" si="0"/>
        <v>0</v>
      </c>
      <c r="N14" s="278">
        <f t="shared" si="0"/>
        <v>0</v>
      </c>
      <c r="O14" s="278">
        <f t="shared" si="0"/>
        <v>0</v>
      </c>
      <c r="P14" s="278">
        <f t="shared" si="0"/>
        <v>0</v>
      </c>
      <c r="Q14" s="278">
        <f t="shared" si="0"/>
        <v>0</v>
      </c>
      <c r="R14" s="279">
        <f t="shared" si="0"/>
        <v>0</v>
      </c>
      <c r="S14" s="205">
        <f t="shared" si="0"/>
        <v>0</v>
      </c>
      <c r="T14" s="169">
        <f t="shared" si="0"/>
        <v>0</v>
      </c>
      <c r="U14" s="170">
        <f t="shared" si="0"/>
        <v>0</v>
      </c>
    </row>
    <row r="15" spans="1:27" ht="27.75">
      <c r="A15" s="105"/>
      <c r="B15" s="180">
        <v>1</v>
      </c>
      <c r="C15" s="78" t="s">
        <v>20</v>
      </c>
      <c r="D15" s="180">
        <v>611100</v>
      </c>
      <c r="E15" s="287"/>
      <c r="F15" s="287"/>
      <c r="G15" s="280">
        <f>SUM(H15:I15)</f>
        <v>0</v>
      </c>
      <c r="H15" s="287"/>
      <c r="I15" s="280">
        <f aca="true" t="shared" si="1" ref="I15:I24">SUM(J15:R15)</f>
        <v>0</v>
      </c>
      <c r="J15" s="288"/>
      <c r="K15" s="288"/>
      <c r="L15" s="288"/>
      <c r="M15" s="288"/>
      <c r="N15" s="288"/>
      <c r="O15" s="288"/>
      <c r="P15" s="288"/>
      <c r="Q15" s="288"/>
      <c r="R15" s="288"/>
      <c r="S15" s="206"/>
      <c r="T15" s="181"/>
      <c r="U15" s="182"/>
      <c r="V15" s="46"/>
      <c r="W15" s="46"/>
      <c r="X15" s="46"/>
      <c r="Y15" s="46"/>
      <c r="AA15" s="46"/>
    </row>
    <row r="16" spans="1:27" ht="47.25">
      <c r="A16" s="105"/>
      <c r="B16" s="77">
        <v>2</v>
      </c>
      <c r="C16" s="76" t="s">
        <v>40</v>
      </c>
      <c r="D16" s="77">
        <v>611200</v>
      </c>
      <c r="E16" s="287"/>
      <c r="F16" s="287"/>
      <c r="G16" s="280">
        <f aca="true" t="shared" si="2" ref="G16:G81">SUM(H16:I16)</f>
        <v>0</v>
      </c>
      <c r="H16" s="287"/>
      <c r="I16" s="280">
        <f t="shared" si="1"/>
        <v>0</v>
      </c>
      <c r="J16" s="288"/>
      <c r="K16" s="288"/>
      <c r="L16" s="288"/>
      <c r="M16" s="288"/>
      <c r="N16" s="288"/>
      <c r="O16" s="288"/>
      <c r="P16" s="288"/>
      <c r="Q16" s="288"/>
      <c r="R16" s="288"/>
      <c r="S16" s="206"/>
      <c r="T16" s="181"/>
      <c r="U16" s="182"/>
      <c r="V16" s="46"/>
      <c r="W16" s="46"/>
      <c r="X16" s="46"/>
      <c r="Y16" s="46"/>
      <c r="AA16" s="46"/>
    </row>
    <row r="17" spans="1:27" ht="27.75">
      <c r="A17" s="105"/>
      <c r="B17" s="77">
        <v>3</v>
      </c>
      <c r="C17" s="78" t="s">
        <v>8</v>
      </c>
      <c r="D17" s="77">
        <v>613100</v>
      </c>
      <c r="E17" s="287"/>
      <c r="F17" s="287"/>
      <c r="G17" s="280">
        <f t="shared" si="2"/>
        <v>0</v>
      </c>
      <c r="H17" s="287"/>
      <c r="I17" s="280">
        <f t="shared" si="1"/>
        <v>0</v>
      </c>
      <c r="J17" s="288"/>
      <c r="K17" s="288"/>
      <c r="L17" s="288"/>
      <c r="M17" s="288"/>
      <c r="N17" s="288"/>
      <c r="O17" s="288"/>
      <c r="P17" s="288"/>
      <c r="Q17" s="288"/>
      <c r="R17" s="288"/>
      <c r="S17" s="206"/>
      <c r="T17" s="181"/>
      <c r="U17" s="182"/>
      <c r="V17" s="46"/>
      <c r="W17" s="46"/>
      <c r="X17" s="46"/>
      <c r="Y17" s="46"/>
      <c r="AA17" s="46"/>
    </row>
    <row r="18" spans="1:27" ht="27.75">
      <c r="A18" s="105"/>
      <c r="B18" s="77">
        <v>4</v>
      </c>
      <c r="C18" s="76" t="s">
        <v>41</v>
      </c>
      <c r="D18" s="77">
        <v>613200</v>
      </c>
      <c r="E18" s="287"/>
      <c r="F18" s="287"/>
      <c r="G18" s="280">
        <f t="shared" si="2"/>
        <v>0</v>
      </c>
      <c r="H18" s="287"/>
      <c r="I18" s="280">
        <f t="shared" si="1"/>
        <v>0</v>
      </c>
      <c r="J18" s="288"/>
      <c r="K18" s="288"/>
      <c r="L18" s="288"/>
      <c r="M18" s="288"/>
      <c r="N18" s="288"/>
      <c r="O18" s="288"/>
      <c r="P18" s="288"/>
      <c r="Q18" s="288"/>
      <c r="R18" s="288"/>
      <c r="S18" s="206"/>
      <c r="T18" s="181"/>
      <c r="U18" s="182"/>
      <c r="V18" s="46"/>
      <c r="W18" s="46"/>
      <c r="X18" s="46"/>
      <c r="Y18" s="46"/>
      <c r="AA18" s="46"/>
    </row>
    <row r="19" spans="1:27" ht="27.75">
      <c r="A19" s="105"/>
      <c r="B19" s="77">
        <v>5</v>
      </c>
      <c r="C19" s="76" t="s">
        <v>9</v>
      </c>
      <c r="D19" s="77">
        <v>613300</v>
      </c>
      <c r="E19" s="287"/>
      <c r="F19" s="287"/>
      <c r="G19" s="280">
        <f t="shared" si="2"/>
        <v>0</v>
      </c>
      <c r="H19" s="287"/>
      <c r="I19" s="280">
        <f t="shared" si="1"/>
        <v>0</v>
      </c>
      <c r="J19" s="288"/>
      <c r="K19" s="288"/>
      <c r="L19" s="288"/>
      <c r="M19" s="288"/>
      <c r="N19" s="288"/>
      <c r="O19" s="288"/>
      <c r="P19" s="288"/>
      <c r="Q19" s="288"/>
      <c r="R19" s="288"/>
      <c r="S19" s="206"/>
      <c r="T19" s="181"/>
      <c r="U19" s="182"/>
      <c r="V19" s="46"/>
      <c r="W19" s="46"/>
      <c r="X19" s="46"/>
      <c r="Y19" s="46"/>
      <c r="AA19" s="46"/>
    </row>
    <row r="20" spans="1:27" ht="27.75">
      <c r="A20" s="105"/>
      <c r="B20" s="77">
        <v>6</v>
      </c>
      <c r="C20" s="78" t="s">
        <v>21</v>
      </c>
      <c r="D20" s="77">
        <v>613400</v>
      </c>
      <c r="E20" s="287"/>
      <c r="F20" s="287"/>
      <c r="G20" s="280">
        <f t="shared" si="2"/>
        <v>0</v>
      </c>
      <c r="H20" s="287"/>
      <c r="I20" s="280">
        <f t="shared" si="1"/>
        <v>0</v>
      </c>
      <c r="J20" s="288"/>
      <c r="K20" s="288"/>
      <c r="L20" s="288"/>
      <c r="M20" s="288"/>
      <c r="N20" s="288"/>
      <c r="O20" s="288"/>
      <c r="P20" s="288"/>
      <c r="Q20" s="288"/>
      <c r="R20" s="288"/>
      <c r="S20" s="206"/>
      <c r="T20" s="181"/>
      <c r="U20" s="182"/>
      <c r="V20" s="46"/>
      <c r="W20" s="46"/>
      <c r="X20" s="46"/>
      <c r="Y20" s="46"/>
      <c r="AA20" s="46"/>
    </row>
    <row r="21" spans="1:27" ht="27.75">
      <c r="A21" s="105"/>
      <c r="B21" s="77">
        <v>7</v>
      </c>
      <c r="C21" s="76" t="s">
        <v>22</v>
      </c>
      <c r="D21" s="77">
        <v>613500</v>
      </c>
      <c r="E21" s="287"/>
      <c r="F21" s="287"/>
      <c r="G21" s="280">
        <f t="shared" si="2"/>
        <v>0</v>
      </c>
      <c r="H21" s="287"/>
      <c r="I21" s="280">
        <f t="shared" si="1"/>
        <v>0</v>
      </c>
      <c r="J21" s="288"/>
      <c r="K21" s="288"/>
      <c r="L21" s="288"/>
      <c r="M21" s="288"/>
      <c r="N21" s="288"/>
      <c r="O21" s="288"/>
      <c r="P21" s="288"/>
      <c r="Q21" s="288"/>
      <c r="R21" s="288"/>
      <c r="S21" s="206"/>
      <c r="T21" s="181"/>
      <c r="U21" s="182"/>
      <c r="V21" s="46"/>
      <c r="W21" s="46"/>
      <c r="X21" s="46"/>
      <c r="Y21" s="46"/>
      <c r="AA21" s="46"/>
    </row>
    <row r="22" spans="1:27" ht="27.75">
      <c r="A22" s="105"/>
      <c r="B22" s="77">
        <v>8</v>
      </c>
      <c r="C22" s="78" t="s">
        <v>59</v>
      </c>
      <c r="D22" s="77">
        <v>613600</v>
      </c>
      <c r="E22" s="287"/>
      <c r="F22" s="287"/>
      <c r="G22" s="280">
        <f t="shared" si="2"/>
        <v>0</v>
      </c>
      <c r="H22" s="287"/>
      <c r="I22" s="280">
        <f t="shared" si="1"/>
        <v>0</v>
      </c>
      <c r="J22" s="288"/>
      <c r="K22" s="288"/>
      <c r="L22" s="288"/>
      <c r="M22" s="288"/>
      <c r="N22" s="288"/>
      <c r="O22" s="288"/>
      <c r="P22" s="288"/>
      <c r="Q22" s="288"/>
      <c r="R22" s="288"/>
      <c r="S22" s="206"/>
      <c r="T22" s="181"/>
      <c r="U22" s="182"/>
      <c r="V22" s="46"/>
      <c r="W22" s="46"/>
      <c r="X22" s="46"/>
      <c r="Y22" s="46"/>
      <c r="AA22" s="46"/>
    </row>
    <row r="23" spans="1:27" ht="27.75">
      <c r="A23" s="105"/>
      <c r="B23" s="77">
        <v>9</v>
      </c>
      <c r="C23" s="78" t="s">
        <v>10</v>
      </c>
      <c r="D23" s="77">
        <v>613700</v>
      </c>
      <c r="E23" s="287"/>
      <c r="F23" s="287"/>
      <c r="G23" s="280">
        <f t="shared" si="2"/>
        <v>0</v>
      </c>
      <c r="H23" s="287"/>
      <c r="I23" s="280">
        <f t="shared" si="1"/>
        <v>0</v>
      </c>
      <c r="J23" s="288"/>
      <c r="K23" s="288"/>
      <c r="L23" s="288"/>
      <c r="M23" s="288"/>
      <c r="N23" s="288"/>
      <c r="O23" s="288"/>
      <c r="P23" s="288"/>
      <c r="Q23" s="288"/>
      <c r="R23" s="288"/>
      <c r="S23" s="206"/>
      <c r="T23" s="181"/>
      <c r="U23" s="182"/>
      <c r="V23" s="46"/>
      <c r="W23" s="46"/>
      <c r="X23" s="46"/>
      <c r="Y23" s="46"/>
      <c r="AA23" s="46"/>
    </row>
    <row r="24" spans="1:27" ht="47.25">
      <c r="A24" s="105"/>
      <c r="B24" s="77">
        <v>10</v>
      </c>
      <c r="C24" s="76" t="s">
        <v>42</v>
      </c>
      <c r="D24" s="77">
        <v>613800</v>
      </c>
      <c r="E24" s="287"/>
      <c r="F24" s="287"/>
      <c r="G24" s="280">
        <f t="shared" si="2"/>
        <v>0</v>
      </c>
      <c r="H24" s="287"/>
      <c r="I24" s="280">
        <f t="shared" si="1"/>
        <v>0</v>
      </c>
      <c r="J24" s="288"/>
      <c r="K24" s="288"/>
      <c r="L24" s="288"/>
      <c r="M24" s="288"/>
      <c r="N24" s="288"/>
      <c r="O24" s="288"/>
      <c r="P24" s="288"/>
      <c r="Q24" s="288"/>
      <c r="R24" s="288"/>
      <c r="S24" s="206"/>
      <c r="T24" s="181"/>
      <c r="U24" s="182"/>
      <c r="V24" s="46"/>
      <c r="W24" s="46"/>
      <c r="X24" s="46"/>
      <c r="Y24" s="46"/>
      <c r="AA24" s="46"/>
    </row>
    <row r="25" spans="1:27" ht="27.75">
      <c r="A25" s="105"/>
      <c r="B25" s="77">
        <v>11</v>
      </c>
      <c r="C25" s="76" t="s">
        <v>11</v>
      </c>
      <c r="D25" s="77">
        <v>613900</v>
      </c>
      <c r="E25" s="287"/>
      <c r="F25" s="287"/>
      <c r="G25" s="280">
        <f t="shared" si="2"/>
        <v>0</v>
      </c>
      <c r="H25" s="287"/>
      <c r="I25" s="280">
        <f>SUM(J25:R25)</f>
        <v>0</v>
      </c>
      <c r="J25" s="288"/>
      <c r="K25" s="288"/>
      <c r="L25" s="288"/>
      <c r="M25" s="288"/>
      <c r="N25" s="288"/>
      <c r="O25" s="288"/>
      <c r="P25" s="288"/>
      <c r="Q25" s="288"/>
      <c r="R25" s="288"/>
      <c r="S25" s="206"/>
      <c r="T25" s="181"/>
      <c r="U25" s="182"/>
      <c r="V25" s="46"/>
      <c r="W25" s="46"/>
      <c r="X25" s="46"/>
      <c r="Y25" s="46"/>
      <c r="AA25" s="46"/>
    </row>
    <row r="26" spans="1:24" ht="46.5" thickBot="1">
      <c r="A26" s="105"/>
      <c r="B26" s="183" t="s">
        <v>12</v>
      </c>
      <c r="C26" s="184" t="s">
        <v>61</v>
      </c>
      <c r="D26" s="185">
        <v>614000</v>
      </c>
      <c r="E26" s="283">
        <f aca="true" t="shared" si="3" ref="E26:U26">E27+E38+E44+E59+E62+E64</f>
        <v>0</v>
      </c>
      <c r="F26" s="283">
        <f t="shared" si="3"/>
        <v>0</v>
      </c>
      <c r="G26" s="283">
        <f t="shared" si="3"/>
        <v>0</v>
      </c>
      <c r="H26" s="283">
        <f t="shared" si="3"/>
        <v>0</v>
      </c>
      <c r="I26" s="283">
        <f t="shared" si="3"/>
        <v>0</v>
      </c>
      <c r="J26" s="284">
        <f t="shared" si="3"/>
        <v>0</v>
      </c>
      <c r="K26" s="284">
        <f t="shared" si="3"/>
        <v>0</v>
      </c>
      <c r="L26" s="284">
        <f t="shared" si="3"/>
        <v>0</v>
      </c>
      <c r="M26" s="284">
        <f t="shared" si="3"/>
        <v>0</v>
      </c>
      <c r="N26" s="284">
        <f t="shared" si="3"/>
        <v>0</v>
      </c>
      <c r="O26" s="284">
        <f t="shared" si="3"/>
        <v>0</v>
      </c>
      <c r="P26" s="284">
        <f t="shared" si="3"/>
        <v>0</v>
      </c>
      <c r="Q26" s="284">
        <f t="shared" si="3"/>
        <v>0</v>
      </c>
      <c r="R26" s="284">
        <f t="shared" si="3"/>
        <v>0</v>
      </c>
      <c r="S26" s="207">
        <f t="shared" si="3"/>
        <v>0</v>
      </c>
      <c r="T26" s="171">
        <f t="shared" si="3"/>
        <v>0</v>
      </c>
      <c r="U26" s="172">
        <f t="shared" si="3"/>
        <v>0</v>
      </c>
      <c r="W26" s="46"/>
      <c r="X26" s="46"/>
    </row>
    <row r="27" spans="1:21" ht="27.75">
      <c r="A27" s="105"/>
      <c r="B27" s="186">
        <v>1</v>
      </c>
      <c r="C27" s="83" t="s">
        <v>43</v>
      </c>
      <c r="D27" s="109">
        <v>614100</v>
      </c>
      <c r="E27" s="291">
        <f>SUM(E28:E37)</f>
        <v>0</v>
      </c>
      <c r="F27" s="291">
        <f aca="true" t="shared" si="4" ref="F27:R27">SUM(F28:F37)</f>
        <v>0</v>
      </c>
      <c r="G27" s="291">
        <f t="shared" si="4"/>
        <v>0</v>
      </c>
      <c r="H27" s="291">
        <f t="shared" si="4"/>
        <v>0</v>
      </c>
      <c r="I27" s="291">
        <f t="shared" si="4"/>
        <v>0</v>
      </c>
      <c r="J27" s="292">
        <f t="shared" si="4"/>
        <v>0</v>
      </c>
      <c r="K27" s="292">
        <f t="shared" si="4"/>
        <v>0</v>
      </c>
      <c r="L27" s="292">
        <f t="shared" si="4"/>
        <v>0</v>
      </c>
      <c r="M27" s="292">
        <f t="shared" si="4"/>
        <v>0</v>
      </c>
      <c r="N27" s="292">
        <f t="shared" si="4"/>
        <v>0</v>
      </c>
      <c r="O27" s="292">
        <f t="shared" si="4"/>
        <v>0</v>
      </c>
      <c r="P27" s="292">
        <f t="shared" si="4"/>
        <v>0</v>
      </c>
      <c r="Q27" s="292">
        <f t="shared" si="4"/>
        <v>0</v>
      </c>
      <c r="R27" s="292">
        <f t="shared" si="4"/>
        <v>0</v>
      </c>
      <c r="S27" s="208">
        <f>S28+S37</f>
        <v>0</v>
      </c>
      <c r="T27" s="187">
        <f>T28+T37</f>
        <v>0</v>
      </c>
      <c r="U27" s="188">
        <f>U28+U37</f>
        <v>0</v>
      </c>
    </row>
    <row r="28" spans="1:21" ht="27.75">
      <c r="A28" s="105"/>
      <c r="B28" s="86"/>
      <c r="C28" s="85"/>
      <c r="D28" s="86"/>
      <c r="E28" s="287"/>
      <c r="F28" s="287"/>
      <c r="G28" s="280">
        <f t="shared" si="2"/>
        <v>0</v>
      </c>
      <c r="H28" s="287"/>
      <c r="I28" s="280">
        <f aca="true" t="shared" si="5" ref="I28:I36">SUM(J28:R28)</f>
        <v>0</v>
      </c>
      <c r="J28" s="288"/>
      <c r="K28" s="289"/>
      <c r="L28" s="289"/>
      <c r="M28" s="289"/>
      <c r="N28" s="289"/>
      <c r="O28" s="289"/>
      <c r="P28" s="289"/>
      <c r="Q28" s="289"/>
      <c r="R28" s="290"/>
      <c r="S28" s="209"/>
      <c r="T28" s="189"/>
      <c r="U28" s="190"/>
    </row>
    <row r="29" spans="1:21" ht="27.75" hidden="1">
      <c r="A29" s="105"/>
      <c r="B29" s="86"/>
      <c r="C29" s="85"/>
      <c r="D29" s="86"/>
      <c r="E29" s="287"/>
      <c r="F29" s="287"/>
      <c r="G29" s="280">
        <f t="shared" si="2"/>
        <v>0</v>
      </c>
      <c r="H29" s="287"/>
      <c r="I29" s="280">
        <f t="shared" si="5"/>
        <v>0</v>
      </c>
      <c r="J29" s="288"/>
      <c r="K29" s="289"/>
      <c r="L29" s="289"/>
      <c r="M29" s="289"/>
      <c r="N29" s="289"/>
      <c r="O29" s="289"/>
      <c r="P29" s="289"/>
      <c r="Q29" s="289"/>
      <c r="R29" s="290"/>
      <c r="S29" s="209"/>
      <c r="T29" s="189"/>
      <c r="U29" s="190"/>
    </row>
    <row r="30" spans="1:21" ht="27.75" hidden="1">
      <c r="A30" s="105"/>
      <c r="B30" s="86"/>
      <c r="C30" s="85"/>
      <c r="D30" s="86"/>
      <c r="E30" s="287"/>
      <c r="F30" s="287"/>
      <c r="G30" s="280">
        <f t="shared" si="2"/>
        <v>0</v>
      </c>
      <c r="H30" s="287"/>
      <c r="I30" s="280">
        <f t="shared" si="5"/>
        <v>0</v>
      </c>
      <c r="J30" s="288"/>
      <c r="K30" s="289"/>
      <c r="L30" s="289"/>
      <c r="M30" s="289"/>
      <c r="N30" s="289"/>
      <c r="O30" s="289"/>
      <c r="P30" s="289"/>
      <c r="Q30" s="289"/>
      <c r="R30" s="290"/>
      <c r="S30" s="209"/>
      <c r="T30" s="189"/>
      <c r="U30" s="190"/>
    </row>
    <row r="31" spans="1:21" ht="27.75" hidden="1">
      <c r="A31" s="105"/>
      <c r="B31" s="86"/>
      <c r="C31" s="85"/>
      <c r="D31" s="86"/>
      <c r="E31" s="287"/>
      <c r="F31" s="287"/>
      <c r="G31" s="280">
        <f t="shared" si="2"/>
        <v>0</v>
      </c>
      <c r="H31" s="287"/>
      <c r="I31" s="280">
        <f t="shared" si="5"/>
        <v>0</v>
      </c>
      <c r="J31" s="288"/>
      <c r="K31" s="289"/>
      <c r="L31" s="289"/>
      <c r="M31" s="289"/>
      <c r="N31" s="289"/>
      <c r="O31" s="289"/>
      <c r="P31" s="289"/>
      <c r="Q31" s="289"/>
      <c r="R31" s="290"/>
      <c r="S31" s="209"/>
      <c r="T31" s="189"/>
      <c r="U31" s="190"/>
    </row>
    <row r="32" spans="1:21" ht="27.75" hidden="1">
      <c r="A32" s="105"/>
      <c r="B32" s="86"/>
      <c r="C32" s="85"/>
      <c r="D32" s="86"/>
      <c r="E32" s="287"/>
      <c r="F32" s="287"/>
      <c r="G32" s="280">
        <f t="shared" si="2"/>
        <v>0</v>
      </c>
      <c r="H32" s="287"/>
      <c r="I32" s="280">
        <f t="shared" si="5"/>
        <v>0</v>
      </c>
      <c r="J32" s="288"/>
      <c r="K32" s="289"/>
      <c r="L32" s="289"/>
      <c r="M32" s="289"/>
      <c r="N32" s="289"/>
      <c r="O32" s="289"/>
      <c r="P32" s="289"/>
      <c r="Q32" s="289"/>
      <c r="R32" s="290"/>
      <c r="S32" s="209"/>
      <c r="T32" s="189"/>
      <c r="U32" s="190"/>
    </row>
    <row r="33" spans="1:21" ht="27.75" hidden="1">
      <c r="A33" s="105"/>
      <c r="B33" s="86"/>
      <c r="C33" s="85"/>
      <c r="D33" s="86"/>
      <c r="E33" s="287"/>
      <c r="F33" s="287"/>
      <c r="G33" s="280">
        <f t="shared" si="2"/>
        <v>0</v>
      </c>
      <c r="H33" s="287"/>
      <c r="I33" s="280">
        <f t="shared" si="5"/>
        <v>0</v>
      </c>
      <c r="J33" s="288"/>
      <c r="K33" s="289"/>
      <c r="L33" s="289"/>
      <c r="M33" s="289"/>
      <c r="N33" s="289"/>
      <c r="O33" s="289"/>
      <c r="P33" s="289"/>
      <c r="Q33" s="289"/>
      <c r="R33" s="290"/>
      <c r="S33" s="209"/>
      <c r="T33" s="189"/>
      <c r="U33" s="190"/>
    </row>
    <row r="34" spans="1:21" ht="27.75" hidden="1">
      <c r="A34" s="105"/>
      <c r="B34" s="86"/>
      <c r="C34" s="85"/>
      <c r="D34" s="86"/>
      <c r="E34" s="287"/>
      <c r="F34" s="287"/>
      <c r="G34" s="280">
        <f t="shared" si="2"/>
        <v>0</v>
      </c>
      <c r="H34" s="287"/>
      <c r="I34" s="280">
        <f t="shared" si="5"/>
        <v>0</v>
      </c>
      <c r="J34" s="288"/>
      <c r="K34" s="289"/>
      <c r="L34" s="289"/>
      <c r="M34" s="289"/>
      <c r="N34" s="289"/>
      <c r="O34" s="289"/>
      <c r="P34" s="289"/>
      <c r="Q34" s="289"/>
      <c r="R34" s="290"/>
      <c r="S34" s="209"/>
      <c r="T34" s="189"/>
      <c r="U34" s="190"/>
    </row>
    <row r="35" spans="1:21" ht="27.75" hidden="1">
      <c r="A35" s="105"/>
      <c r="B35" s="86"/>
      <c r="C35" s="85"/>
      <c r="D35" s="86"/>
      <c r="E35" s="287"/>
      <c r="F35" s="287"/>
      <c r="G35" s="280">
        <f t="shared" si="2"/>
        <v>0</v>
      </c>
      <c r="H35" s="287"/>
      <c r="I35" s="280">
        <f t="shared" si="5"/>
        <v>0</v>
      </c>
      <c r="J35" s="288"/>
      <c r="K35" s="289"/>
      <c r="L35" s="289"/>
      <c r="M35" s="289"/>
      <c r="N35" s="289"/>
      <c r="O35" s="289"/>
      <c r="P35" s="289"/>
      <c r="Q35" s="289"/>
      <c r="R35" s="290"/>
      <c r="S35" s="209"/>
      <c r="T35" s="189"/>
      <c r="U35" s="190"/>
    </row>
    <row r="36" spans="1:21" ht="27.75" hidden="1">
      <c r="A36" s="105"/>
      <c r="B36" s="86"/>
      <c r="C36" s="85"/>
      <c r="D36" s="86"/>
      <c r="E36" s="287"/>
      <c r="F36" s="287"/>
      <c r="G36" s="280">
        <f t="shared" si="2"/>
        <v>0</v>
      </c>
      <c r="H36" s="287"/>
      <c r="I36" s="280">
        <f t="shared" si="5"/>
        <v>0</v>
      </c>
      <c r="J36" s="288"/>
      <c r="K36" s="289"/>
      <c r="L36" s="289"/>
      <c r="M36" s="289"/>
      <c r="N36" s="289"/>
      <c r="O36" s="289"/>
      <c r="P36" s="289"/>
      <c r="Q36" s="289"/>
      <c r="R36" s="290"/>
      <c r="S36" s="209"/>
      <c r="T36" s="189"/>
      <c r="U36" s="190"/>
    </row>
    <row r="37" spans="1:21" ht="27.75" hidden="1">
      <c r="A37" s="105"/>
      <c r="B37" s="86"/>
      <c r="C37" s="85"/>
      <c r="D37" s="86"/>
      <c r="E37" s="287"/>
      <c r="F37" s="287"/>
      <c r="G37" s="280">
        <f t="shared" si="2"/>
        <v>0</v>
      </c>
      <c r="H37" s="287"/>
      <c r="I37" s="280">
        <f>SUM(J37:R37)</f>
        <v>0</v>
      </c>
      <c r="J37" s="288"/>
      <c r="K37" s="289"/>
      <c r="L37" s="289"/>
      <c r="M37" s="289"/>
      <c r="N37" s="289"/>
      <c r="O37" s="289"/>
      <c r="P37" s="289"/>
      <c r="Q37" s="289"/>
      <c r="R37" s="290"/>
      <c r="S37" s="209"/>
      <c r="T37" s="189"/>
      <c r="U37" s="190"/>
    </row>
    <row r="38" spans="1:21" ht="27.75">
      <c r="A38" s="105"/>
      <c r="B38" s="86">
        <v>2</v>
      </c>
      <c r="C38" s="85" t="s">
        <v>44</v>
      </c>
      <c r="D38" s="86">
        <v>614200</v>
      </c>
      <c r="E38" s="280">
        <f>SUM(E39:E43)</f>
        <v>0</v>
      </c>
      <c r="F38" s="280">
        <f aca="true" t="shared" si="6" ref="F38:R38">SUM(F39:F43)</f>
        <v>0</v>
      </c>
      <c r="G38" s="280">
        <f t="shared" si="6"/>
        <v>0</v>
      </c>
      <c r="H38" s="280">
        <f t="shared" si="6"/>
        <v>0</v>
      </c>
      <c r="I38" s="280">
        <f t="shared" si="6"/>
        <v>0</v>
      </c>
      <c r="J38" s="293">
        <f t="shared" si="6"/>
        <v>0</v>
      </c>
      <c r="K38" s="293">
        <f t="shared" si="6"/>
        <v>0</v>
      </c>
      <c r="L38" s="293">
        <f t="shared" si="6"/>
        <v>0</v>
      </c>
      <c r="M38" s="293">
        <f t="shared" si="6"/>
        <v>0</v>
      </c>
      <c r="N38" s="293">
        <f t="shared" si="6"/>
        <v>0</v>
      </c>
      <c r="O38" s="293">
        <f t="shared" si="6"/>
        <v>0</v>
      </c>
      <c r="P38" s="293">
        <f t="shared" si="6"/>
        <v>0</v>
      </c>
      <c r="Q38" s="293">
        <f t="shared" si="6"/>
        <v>0</v>
      </c>
      <c r="R38" s="293">
        <f t="shared" si="6"/>
        <v>0</v>
      </c>
      <c r="S38" s="206">
        <f>S43</f>
        <v>0</v>
      </c>
      <c r="T38" s="181">
        <f>T43</f>
        <v>0</v>
      </c>
      <c r="U38" s="182">
        <f>U43</f>
        <v>0</v>
      </c>
    </row>
    <row r="39" spans="1:21" ht="27.75">
      <c r="A39" s="105"/>
      <c r="B39" s="86"/>
      <c r="C39" s="85"/>
      <c r="D39" s="86"/>
      <c r="E39" s="287"/>
      <c r="F39" s="287"/>
      <c r="G39" s="280">
        <f t="shared" si="2"/>
        <v>0</v>
      </c>
      <c r="H39" s="280"/>
      <c r="I39" s="280">
        <f>SUM(J39:R39)</f>
        <v>0</v>
      </c>
      <c r="J39" s="288"/>
      <c r="K39" s="289"/>
      <c r="L39" s="289"/>
      <c r="M39" s="289"/>
      <c r="N39" s="289"/>
      <c r="O39" s="289"/>
      <c r="P39" s="289"/>
      <c r="Q39" s="289"/>
      <c r="R39" s="290"/>
      <c r="S39" s="209"/>
      <c r="T39" s="189"/>
      <c r="U39" s="190"/>
    </row>
    <row r="40" spans="1:21" ht="27.75" hidden="1">
      <c r="A40" s="105"/>
      <c r="B40" s="86"/>
      <c r="C40" s="85"/>
      <c r="D40" s="86"/>
      <c r="E40" s="287"/>
      <c r="F40" s="287"/>
      <c r="G40" s="280">
        <f t="shared" si="2"/>
        <v>0</v>
      </c>
      <c r="H40" s="287"/>
      <c r="I40" s="280">
        <f>SUM(J40:R40)</f>
        <v>0</v>
      </c>
      <c r="J40" s="288"/>
      <c r="K40" s="289"/>
      <c r="L40" s="289"/>
      <c r="M40" s="289"/>
      <c r="N40" s="289"/>
      <c r="O40" s="289"/>
      <c r="P40" s="289"/>
      <c r="Q40" s="289"/>
      <c r="R40" s="290"/>
      <c r="S40" s="209"/>
      <c r="T40" s="189"/>
      <c r="U40" s="190"/>
    </row>
    <row r="41" spans="1:21" ht="27.75" hidden="1">
      <c r="A41" s="105"/>
      <c r="B41" s="86"/>
      <c r="C41" s="85"/>
      <c r="D41" s="86"/>
      <c r="E41" s="287"/>
      <c r="F41" s="287"/>
      <c r="G41" s="280">
        <f t="shared" si="2"/>
        <v>0</v>
      </c>
      <c r="H41" s="287"/>
      <c r="I41" s="280">
        <f>SUM(J41:R41)</f>
        <v>0</v>
      </c>
      <c r="J41" s="288"/>
      <c r="K41" s="289"/>
      <c r="L41" s="289"/>
      <c r="M41" s="289"/>
      <c r="N41" s="289"/>
      <c r="O41" s="289"/>
      <c r="P41" s="289"/>
      <c r="Q41" s="289"/>
      <c r="R41" s="290"/>
      <c r="S41" s="209"/>
      <c r="T41" s="189"/>
      <c r="U41" s="190"/>
    </row>
    <row r="42" spans="1:21" ht="27.75" hidden="1">
      <c r="A42" s="105"/>
      <c r="B42" s="86"/>
      <c r="C42" s="85"/>
      <c r="D42" s="86"/>
      <c r="E42" s="287"/>
      <c r="F42" s="287"/>
      <c r="G42" s="280">
        <f t="shared" si="2"/>
        <v>0</v>
      </c>
      <c r="H42" s="287"/>
      <c r="I42" s="280">
        <f>SUM(J42:R42)</f>
        <v>0</v>
      </c>
      <c r="J42" s="288"/>
      <c r="K42" s="289"/>
      <c r="L42" s="289"/>
      <c r="M42" s="289"/>
      <c r="N42" s="289"/>
      <c r="O42" s="289"/>
      <c r="P42" s="289"/>
      <c r="Q42" s="289"/>
      <c r="R42" s="290"/>
      <c r="S42" s="209"/>
      <c r="T42" s="189"/>
      <c r="U42" s="190"/>
    </row>
    <row r="43" spans="1:21" ht="27.75" hidden="1">
      <c r="A43" s="105"/>
      <c r="B43" s="86"/>
      <c r="C43" s="85"/>
      <c r="D43" s="86"/>
      <c r="E43" s="287"/>
      <c r="F43" s="287"/>
      <c r="G43" s="280">
        <f t="shared" si="2"/>
        <v>0</v>
      </c>
      <c r="H43" s="287"/>
      <c r="I43" s="280">
        <f>SUM(J43:R43)</f>
        <v>0</v>
      </c>
      <c r="J43" s="288"/>
      <c r="K43" s="289"/>
      <c r="L43" s="289"/>
      <c r="M43" s="289"/>
      <c r="N43" s="289"/>
      <c r="O43" s="289"/>
      <c r="P43" s="289"/>
      <c r="Q43" s="289"/>
      <c r="R43" s="290"/>
      <c r="S43" s="209"/>
      <c r="T43" s="189"/>
      <c r="U43" s="190"/>
    </row>
    <row r="44" spans="1:21" ht="27.75">
      <c r="A44" s="105"/>
      <c r="B44" s="86">
        <v>3</v>
      </c>
      <c r="C44" s="76" t="s">
        <v>45</v>
      </c>
      <c r="D44" s="86">
        <v>614300</v>
      </c>
      <c r="E44" s="280">
        <f>SUM(E45:E58)</f>
        <v>0</v>
      </c>
      <c r="F44" s="280">
        <f aca="true" t="shared" si="7" ref="F44:U44">SUM(F45:F58)</f>
        <v>0</v>
      </c>
      <c r="G44" s="280">
        <f t="shared" si="7"/>
        <v>0</v>
      </c>
      <c r="H44" s="280">
        <f t="shared" si="7"/>
        <v>0</v>
      </c>
      <c r="I44" s="280">
        <f t="shared" si="7"/>
        <v>0</v>
      </c>
      <c r="J44" s="293">
        <f t="shared" si="7"/>
        <v>0</v>
      </c>
      <c r="K44" s="293">
        <f t="shared" si="7"/>
        <v>0</v>
      </c>
      <c r="L44" s="293">
        <f t="shared" si="7"/>
        <v>0</v>
      </c>
      <c r="M44" s="293">
        <f t="shared" si="7"/>
        <v>0</v>
      </c>
      <c r="N44" s="293">
        <f t="shared" si="7"/>
        <v>0</v>
      </c>
      <c r="O44" s="293">
        <f t="shared" si="7"/>
        <v>0</v>
      </c>
      <c r="P44" s="293">
        <f t="shared" si="7"/>
        <v>0</v>
      </c>
      <c r="Q44" s="293">
        <f t="shared" si="7"/>
        <v>0</v>
      </c>
      <c r="R44" s="293">
        <f t="shared" si="7"/>
        <v>0</v>
      </c>
      <c r="S44" s="206">
        <f t="shared" si="7"/>
        <v>0</v>
      </c>
      <c r="T44" s="181">
        <f t="shared" si="7"/>
        <v>0</v>
      </c>
      <c r="U44" s="182">
        <f t="shared" si="7"/>
        <v>0</v>
      </c>
    </row>
    <row r="45" spans="1:21" ht="27.75">
      <c r="A45" s="105"/>
      <c r="B45" s="86"/>
      <c r="C45" s="85"/>
      <c r="D45" s="86"/>
      <c r="E45" s="287"/>
      <c r="F45" s="287"/>
      <c r="G45" s="280">
        <f t="shared" si="2"/>
        <v>0</v>
      </c>
      <c r="H45" s="287"/>
      <c r="I45" s="280">
        <f aca="true" t="shared" si="8" ref="I45:I57">SUM(J45:R45)</f>
        <v>0</v>
      </c>
      <c r="J45" s="288"/>
      <c r="K45" s="289"/>
      <c r="L45" s="289"/>
      <c r="M45" s="289"/>
      <c r="N45" s="289"/>
      <c r="O45" s="289"/>
      <c r="P45" s="289"/>
      <c r="Q45" s="289"/>
      <c r="R45" s="290"/>
      <c r="S45" s="209"/>
      <c r="T45" s="189"/>
      <c r="U45" s="190"/>
    </row>
    <row r="46" spans="1:21" ht="27.75" hidden="1">
      <c r="A46" s="105"/>
      <c r="B46" s="86"/>
      <c r="C46" s="85"/>
      <c r="D46" s="86"/>
      <c r="E46" s="287"/>
      <c r="F46" s="287"/>
      <c r="G46" s="280">
        <f t="shared" si="2"/>
        <v>0</v>
      </c>
      <c r="H46" s="287"/>
      <c r="I46" s="280">
        <f t="shared" si="8"/>
        <v>0</v>
      </c>
      <c r="J46" s="288"/>
      <c r="K46" s="289"/>
      <c r="L46" s="289"/>
      <c r="M46" s="289"/>
      <c r="N46" s="289"/>
      <c r="O46" s="289"/>
      <c r="P46" s="289"/>
      <c r="Q46" s="289"/>
      <c r="R46" s="290"/>
      <c r="S46" s="209"/>
      <c r="T46" s="189"/>
      <c r="U46" s="190"/>
    </row>
    <row r="47" spans="1:21" ht="27.75" hidden="1">
      <c r="A47" s="105"/>
      <c r="B47" s="86"/>
      <c r="C47" s="85"/>
      <c r="D47" s="86"/>
      <c r="E47" s="287"/>
      <c r="F47" s="287"/>
      <c r="G47" s="280">
        <f t="shared" si="2"/>
        <v>0</v>
      </c>
      <c r="H47" s="287"/>
      <c r="I47" s="280">
        <f t="shared" si="8"/>
        <v>0</v>
      </c>
      <c r="J47" s="288"/>
      <c r="K47" s="289"/>
      <c r="L47" s="289"/>
      <c r="M47" s="289"/>
      <c r="N47" s="289"/>
      <c r="O47" s="289"/>
      <c r="P47" s="289"/>
      <c r="Q47" s="289"/>
      <c r="R47" s="290"/>
      <c r="S47" s="209"/>
      <c r="T47" s="189"/>
      <c r="U47" s="190"/>
    </row>
    <row r="48" spans="1:21" ht="27.75" hidden="1">
      <c r="A48" s="105"/>
      <c r="B48" s="86"/>
      <c r="C48" s="85"/>
      <c r="D48" s="86"/>
      <c r="E48" s="287"/>
      <c r="F48" s="287"/>
      <c r="G48" s="280">
        <f t="shared" si="2"/>
        <v>0</v>
      </c>
      <c r="H48" s="287"/>
      <c r="I48" s="280">
        <f t="shared" si="8"/>
        <v>0</v>
      </c>
      <c r="J48" s="288"/>
      <c r="K48" s="289"/>
      <c r="L48" s="289"/>
      <c r="M48" s="289"/>
      <c r="N48" s="289"/>
      <c r="O48" s="289"/>
      <c r="P48" s="289"/>
      <c r="Q48" s="289"/>
      <c r="R48" s="290"/>
      <c r="S48" s="209"/>
      <c r="T48" s="189"/>
      <c r="U48" s="190"/>
    </row>
    <row r="49" spans="1:21" ht="28.5" hidden="1" thickBot="1">
      <c r="A49" s="105"/>
      <c r="B49" s="125"/>
      <c r="C49" s="124"/>
      <c r="D49" s="125"/>
      <c r="E49" s="294"/>
      <c r="F49" s="294"/>
      <c r="G49" s="295">
        <f t="shared" si="2"/>
        <v>0</v>
      </c>
      <c r="H49" s="294"/>
      <c r="I49" s="280">
        <f t="shared" si="8"/>
        <v>0</v>
      </c>
      <c r="J49" s="288"/>
      <c r="K49" s="289"/>
      <c r="L49" s="289"/>
      <c r="M49" s="289"/>
      <c r="N49" s="289"/>
      <c r="O49" s="289"/>
      <c r="P49" s="289"/>
      <c r="Q49" s="289"/>
      <c r="R49" s="290"/>
      <c r="S49" s="210"/>
      <c r="T49" s="191"/>
      <c r="U49" s="192"/>
    </row>
    <row r="50" spans="1:21" ht="27.75" hidden="1">
      <c r="A50" s="105"/>
      <c r="B50" s="109"/>
      <c r="C50" s="126"/>
      <c r="D50" s="109"/>
      <c r="E50" s="309"/>
      <c r="F50" s="309"/>
      <c r="G50" s="339">
        <f t="shared" si="2"/>
        <v>0</v>
      </c>
      <c r="H50" s="309"/>
      <c r="I50" s="280">
        <f t="shared" si="8"/>
        <v>0</v>
      </c>
      <c r="J50" s="288"/>
      <c r="K50" s="289"/>
      <c r="L50" s="289"/>
      <c r="M50" s="289"/>
      <c r="N50" s="289"/>
      <c r="O50" s="289"/>
      <c r="P50" s="289"/>
      <c r="Q50" s="289"/>
      <c r="R50" s="290"/>
      <c r="S50" s="208"/>
      <c r="T50" s="187"/>
      <c r="U50" s="188"/>
    </row>
    <row r="51" spans="1:21" ht="27.75" hidden="1">
      <c r="A51" s="105"/>
      <c r="B51" s="86"/>
      <c r="C51" s="85"/>
      <c r="D51" s="86"/>
      <c r="E51" s="287"/>
      <c r="F51" s="287"/>
      <c r="G51" s="280">
        <f t="shared" si="2"/>
        <v>0</v>
      </c>
      <c r="H51" s="287"/>
      <c r="I51" s="280">
        <f t="shared" si="8"/>
        <v>0</v>
      </c>
      <c r="J51" s="288"/>
      <c r="K51" s="289"/>
      <c r="L51" s="289"/>
      <c r="M51" s="289"/>
      <c r="N51" s="289"/>
      <c r="O51" s="289"/>
      <c r="P51" s="289"/>
      <c r="Q51" s="289"/>
      <c r="R51" s="290"/>
      <c r="S51" s="209"/>
      <c r="T51" s="189"/>
      <c r="U51" s="190"/>
    </row>
    <row r="52" spans="1:21" ht="27.75" hidden="1">
      <c r="A52" s="105"/>
      <c r="B52" s="86"/>
      <c r="C52" s="85"/>
      <c r="D52" s="86"/>
      <c r="E52" s="287"/>
      <c r="F52" s="287"/>
      <c r="G52" s="280">
        <f t="shared" si="2"/>
        <v>0</v>
      </c>
      <c r="H52" s="287"/>
      <c r="I52" s="280">
        <f t="shared" si="8"/>
        <v>0</v>
      </c>
      <c r="J52" s="288"/>
      <c r="K52" s="289"/>
      <c r="L52" s="289"/>
      <c r="M52" s="289"/>
      <c r="N52" s="289"/>
      <c r="O52" s="289"/>
      <c r="P52" s="289"/>
      <c r="Q52" s="289"/>
      <c r="R52" s="290"/>
      <c r="S52" s="209"/>
      <c r="T52" s="189"/>
      <c r="U52" s="190"/>
    </row>
    <row r="53" spans="1:21" ht="27.75" hidden="1">
      <c r="A53" s="105"/>
      <c r="B53" s="86"/>
      <c r="C53" s="85"/>
      <c r="D53" s="86"/>
      <c r="E53" s="287"/>
      <c r="F53" s="287"/>
      <c r="G53" s="280">
        <f t="shared" si="2"/>
        <v>0</v>
      </c>
      <c r="H53" s="287"/>
      <c r="I53" s="280">
        <f t="shared" si="8"/>
        <v>0</v>
      </c>
      <c r="J53" s="288"/>
      <c r="K53" s="289"/>
      <c r="L53" s="289"/>
      <c r="M53" s="289"/>
      <c r="N53" s="289"/>
      <c r="O53" s="289"/>
      <c r="P53" s="289"/>
      <c r="Q53" s="289"/>
      <c r="R53" s="290"/>
      <c r="S53" s="209"/>
      <c r="T53" s="189"/>
      <c r="U53" s="190"/>
    </row>
    <row r="54" spans="1:21" ht="27.75" hidden="1">
      <c r="A54" s="105"/>
      <c r="B54" s="86"/>
      <c r="C54" s="85"/>
      <c r="D54" s="86"/>
      <c r="E54" s="287"/>
      <c r="F54" s="287"/>
      <c r="G54" s="280">
        <f t="shared" si="2"/>
        <v>0</v>
      </c>
      <c r="H54" s="287"/>
      <c r="I54" s="280">
        <f t="shared" si="8"/>
        <v>0</v>
      </c>
      <c r="J54" s="288"/>
      <c r="K54" s="289"/>
      <c r="L54" s="289"/>
      <c r="M54" s="289"/>
      <c r="N54" s="289"/>
      <c r="O54" s="289"/>
      <c r="P54" s="289"/>
      <c r="Q54" s="289"/>
      <c r="R54" s="290"/>
      <c r="S54" s="209"/>
      <c r="T54" s="189"/>
      <c r="U54" s="190"/>
    </row>
    <row r="55" spans="1:21" ht="27.75" hidden="1">
      <c r="A55" s="105"/>
      <c r="B55" s="77"/>
      <c r="C55" s="85"/>
      <c r="D55" s="77"/>
      <c r="E55" s="287"/>
      <c r="F55" s="287"/>
      <c r="G55" s="280">
        <f t="shared" si="2"/>
        <v>0</v>
      </c>
      <c r="H55" s="287"/>
      <c r="I55" s="280">
        <f t="shared" si="8"/>
        <v>0</v>
      </c>
      <c r="J55" s="288"/>
      <c r="K55" s="289"/>
      <c r="L55" s="289"/>
      <c r="M55" s="289"/>
      <c r="N55" s="289"/>
      <c r="O55" s="289"/>
      <c r="P55" s="289"/>
      <c r="Q55" s="289"/>
      <c r="R55" s="290"/>
      <c r="S55" s="211"/>
      <c r="T55" s="193"/>
      <c r="U55" s="182"/>
    </row>
    <row r="56" spans="1:21" ht="27.75" hidden="1">
      <c r="A56" s="105"/>
      <c r="B56" s="86"/>
      <c r="C56" s="85"/>
      <c r="D56" s="86"/>
      <c r="E56" s="287"/>
      <c r="F56" s="287"/>
      <c r="G56" s="280">
        <f t="shared" si="2"/>
        <v>0</v>
      </c>
      <c r="H56" s="287"/>
      <c r="I56" s="280">
        <f t="shared" si="8"/>
        <v>0</v>
      </c>
      <c r="J56" s="288"/>
      <c r="K56" s="289"/>
      <c r="L56" s="289"/>
      <c r="M56" s="289"/>
      <c r="N56" s="289"/>
      <c r="O56" s="289"/>
      <c r="P56" s="289"/>
      <c r="Q56" s="289"/>
      <c r="R56" s="290"/>
      <c r="S56" s="209"/>
      <c r="T56" s="189"/>
      <c r="U56" s="190"/>
    </row>
    <row r="57" spans="1:21" ht="27.75" hidden="1">
      <c r="A57" s="105"/>
      <c r="B57" s="86"/>
      <c r="C57" s="85"/>
      <c r="D57" s="86"/>
      <c r="E57" s="287"/>
      <c r="F57" s="287"/>
      <c r="G57" s="280">
        <f t="shared" si="2"/>
        <v>0</v>
      </c>
      <c r="H57" s="287"/>
      <c r="I57" s="280">
        <f t="shared" si="8"/>
        <v>0</v>
      </c>
      <c r="J57" s="288"/>
      <c r="K57" s="289"/>
      <c r="L57" s="289"/>
      <c r="M57" s="289"/>
      <c r="N57" s="289"/>
      <c r="O57" s="289"/>
      <c r="P57" s="289"/>
      <c r="Q57" s="289"/>
      <c r="R57" s="290"/>
      <c r="S57" s="209"/>
      <c r="T57" s="189"/>
      <c r="U57" s="190"/>
    </row>
    <row r="58" spans="1:21" ht="27.75" hidden="1">
      <c r="A58" s="105"/>
      <c r="B58" s="77"/>
      <c r="C58" s="85"/>
      <c r="D58" s="77"/>
      <c r="E58" s="287"/>
      <c r="F58" s="287"/>
      <c r="G58" s="280">
        <f t="shared" si="2"/>
        <v>0</v>
      </c>
      <c r="H58" s="287"/>
      <c r="I58" s="280">
        <f>SUM(J58:R58)</f>
        <v>0</v>
      </c>
      <c r="J58" s="288"/>
      <c r="K58" s="289"/>
      <c r="L58" s="289"/>
      <c r="M58" s="289"/>
      <c r="N58" s="289"/>
      <c r="O58" s="289"/>
      <c r="P58" s="289"/>
      <c r="Q58" s="289"/>
      <c r="R58" s="290"/>
      <c r="S58" s="211"/>
      <c r="T58" s="193"/>
      <c r="U58" s="182"/>
    </row>
    <row r="59" spans="1:21" ht="27.75">
      <c r="A59" s="105"/>
      <c r="B59" s="86">
        <v>4</v>
      </c>
      <c r="C59" s="85" t="s">
        <v>46</v>
      </c>
      <c r="D59" s="86">
        <v>614700</v>
      </c>
      <c r="E59" s="280">
        <f aca="true" t="shared" si="9" ref="E59:U59">SUM(E60:E61)</f>
        <v>0</v>
      </c>
      <c r="F59" s="280">
        <f t="shared" si="9"/>
        <v>0</v>
      </c>
      <c r="G59" s="280">
        <f t="shared" si="9"/>
        <v>0</v>
      </c>
      <c r="H59" s="280">
        <f t="shared" si="9"/>
        <v>0</v>
      </c>
      <c r="I59" s="280">
        <f t="shared" si="9"/>
        <v>0</v>
      </c>
      <c r="J59" s="293">
        <f t="shared" si="9"/>
        <v>0</v>
      </c>
      <c r="K59" s="293">
        <f t="shared" si="9"/>
        <v>0</v>
      </c>
      <c r="L59" s="293">
        <f t="shared" si="9"/>
        <v>0</v>
      </c>
      <c r="M59" s="293">
        <f t="shared" si="9"/>
        <v>0</v>
      </c>
      <c r="N59" s="293">
        <f t="shared" si="9"/>
        <v>0</v>
      </c>
      <c r="O59" s="293">
        <f t="shared" si="9"/>
        <v>0</v>
      </c>
      <c r="P59" s="293">
        <f t="shared" si="9"/>
        <v>0</v>
      </c>
      <c r="Q59" s="293">
        <f t="shared" si="9"/>
        <v>0</v>
      </c>
      <c r="R59" s="293">
        <f t="shared" si="9"/>
        <v>0</v>
      </c>
      <c r="S59" s="212">
        <f t="shared" si="9"/>
        <v>0</v>
      </c>
      <c r="T59" s="118">
        <f t="shared" si="9"/>
        <v>0</v>
      </c>
      <c r="U59" s="119">
        <f t="shared" si="9"/>
        <v>0</v>
      </c>
    </row>
    <row r="60" spans="1:21" ht="27.75">
      <c r="A60" s="105"/>
      <c r="B60" s="86"/>
      <c r="C60" s="85"/>
      <c r="D60" s="86"/>
      <c r="E60" s="287"/>
      <c r="F60" s="287"/>
      <c r="G60" s="280">
        <f t="shared" si="2"/>
        <v>0</v>
      </c>
      <c r="H60" s="287"/>
      <c r="I60" s="280">
        <f>SUM(J60:R60)</f>
        <v>0</v>
      </c>
      <c r="J60" s="288"/>
      <c r="K60" s="289"/>
      <c r="L60" s="289"/>
      <c r="M60" s="289"/>
      <c r="N60" s="289"/>
      <c r="O60" s="289"/>
      <c r="P60" s="289"/>
      <c r="Q60" s="289"/>
      <c r="R60" s="290"/>
      <c r="S60" s="209"/>
      <c r="T60" s="189"/>
      <c r="U60" s="190"/>
    </row>
    <row r="61" spans="1:21" ht="27.75" hidden="1">
      <c r="A61" s="105"/>
      <c r="B61" s="86"/>
      <c r="C61" s="85"/>
      <c r="D61" s="86"/>
      <c r="E61" s="287"/>
      <c r="F61" s="287"/>
      <c r="G61" s="280">
        <f t="shared" si="2"/>
        <v>0</v>
      </c>
      <c r="H61" s="287"/>
      <c r="I61" s="280">
        <f>SUM(J61:R61)</f>
        <v>0</v>
      </c>
      <c r="J61" s="288"/>
      <c r="K61" s="289"/>
      <c r="L61" s="289"/>
      <c r="M61" s="289"/>
      <c r="N61" s="289"/>
      <c r="O61" s="289"/>
      <c r="P61" s="289"/>
      <c r="Q61" s="289"/>
      <c r="R61" s="290"/>
      <c r="S61" s="209"/>
      <c r="T61" s="189"/>
      <c r="U61" s="190"/>
    </row>
    <row r="62" spans="1:22" ht="27.75">
      <c r="A62" s="105"/>
      <c r="B62" s="86">
        <v>5</v>
      </c>
      <c r="C62" s="85" t="s">
        <v>47</v>
      </c>
      <c r="D62" s="86">
        <v>614800</v>
      </c>
      <c r="E62" s="280">
        <f aca="true" t="shared" si="10" ref="E62:U62">E63</f>
        <v>0</v>
      </c>
      <c r="F62" s="280">
        <f t="shared" si="10"/>
        <v>0</v>
      </c>
      <c r="G62" s="280">
        <f t="shared" si="10"/>
        <v>0</v>
      </c>
      <c r="H62" s="280">
        <f t="shared" si="10"/>
        <v>0</v>
      </c>
      <c r="I62" s="280">
        <f t="shared" si="10"/>
        <v>0</v>
      </c>
      <c r="J62" s="293">
        <f t="shared" si="10"/>
        <v>0</v>
      </c>
      <c r="K62" s="293">
        <f t="shared" si="10"/>
        <v>0</v>
      </c>
      <c r="L62" s="293">
        <f t="shared" si="10"/>
        <v>0</v>
      </c>
      <c r="M62" s="293">
        <f t="shared" si="10"/>
        <v>0</v>
      </c>
      <c r="N62" s="293">
        <f t="shared" si="10"/>
        <v>0</v>
      </c>
      <c r="O62" s="293">
        <f t="shared" si="10"/>
        <v>0</v>
      </c>
      <c r="P62" s="293">
        <f t="shared" si="10"/>
        <v>0</v>
      </c>
      <c r="Q62" s="293">
        <f t="shared" si="10"/>
        <v>0</v>
      </c>
      <c r="R62" s="293">
        <f t="shared" si="10"/>
        <v>0</v>
      </c>
      <c r="S62" s="194">
        <f t="shared" si="10"/>
        <v>0</v>
      </c>
      <c r="T62" s="87">
        <f t="shared" si="10"/>
        <v>0</v>
      </c>
      <c r="U62" s="87">
        <f t="shared" si="10"/>
        <v>0</v>
      </c>
      <c r="V62" s="74"/>
    </row>
    <row r="63" spans="1:21" ht="27.75">
      <c r="A63" s="105"/>
      <c r="B63" s="86"/>
      <c r="C63" s="85"/>
      <c r="D63" s="86"/>
      <c r="E63" s="287"/>
      <c r="F63" s="287"/>
      <c r="G63" s="280">
        <f t="shared" si="2"/>
        <v>0</v>
      </c>
      <c r="H63" s="287"/>
      <c r="I63" s="280">
        <f>SUM(J63:R63)</f>
        <v>0</v>
      </c>
      <c r="J63" s="288"/>
      <c r="K63" s="289"/>
      <c r="L63" s="289"/>
      <c r="M63" s="289"/>
      <c r="N63" s="289"/>
      <c r="O63" s="289"/>
      <c r="P63" s="289"/>
      <c r="Q63" s="289"/>
      <c r="R63" s="290"/>
      <c r="S63" s="209"/>
      <c r="T63" s="189"/>
      <c r="U63" s="190"/>
    </row>
    <row r="64" spans="1:21" ht="27.75">
      <c r="A64" s="105"/>
      <c r="B64" s="86">
        <v>6</v>
      </c>
      <c r="C64" s="85" t="s">
        <v>48</v>
      </c>
      <c r="D64" s="86">
        <v>614900</v>
      </c>
      <c r="E64" s="280">
        <f aca="true" t="shared" si="11" ref="E64:U64">E65</f>
        <v>0</v>
      </c>
      <c r="F64" s="280">
        <f t="shared" si="11"/>
        <v>0</v>
      </c>
      <c r="G64" s="280">
        <f t="shared" si="11"/>
        <v>0</v>
      </c>
      <c r="H64" s="280">
        <f t="shared" si="11"/>
        <v>0</v>
      </c>
      <c r="I64" s="280">
        <f t="shared" si="11"/>
        <v>0</v>
      </c>
      <c r="J64" s="293">
        <f t="shared" si="11"/>
        <v>0</v>
      </c>
      <c r="K64" s="293">
        <f t="shared" si="11"/>
        <v>0</v>
      </c>
      <c r="L64" s="293">
        <f t="shared" si="11"/>
        <v>0</v>
      </c>
      <c r="M64" s="293">
        <f t="shared" si="11"/>
        <v>0</v>
      </c>
      <c r="N64" s="293">
        <f t="shared" si="11"/>
        <v>0</v>
      </c>
      <c r="O64" s="293">
        <f t="shared" si="11"/>
        <v>0</v>
      </c>
      <c r="P64" s="293">
        <f t="shared" si="11"/>
        <v>0</v>
      </c>
      <c r="Q64" s="293">
        <f t="shared" si="11"/>
        <v>0</v>
      </c>
      <c r="R64" s="293">
        <f t="shared" si="11"/>
        <v>0</v>
      </c>
      <c r="S64" s="206">
        <f t="shared" si="11"/>
        <v>0</v>
      </c>
      <c r="T64" s="181">
        <f t="shared" si="11"/>
        <v>0</v>
      </c>
      <c r="U64" s="182">
        <f t="shared" si="11"/>
        <v>0</v>
      </c>
    </row>
    <row r="65" spans="1:21" ht="27.75">
      <c r="A65" s="105"/>
      <c r="B65" s="77"/>
      <c r="C65" s="78"/>
      <c r="D65" s="77"/>
      <c r="E65" s="287"/>
      <c r="F65" s="287"/>
      <c r="G65" s="280">
        <f t="shared" si="2"/>
        <v>0</v>
      </c>
      <c r="H65" s="287"/>
      <c r="I65" s="280">
        <f>SUM(J65:R65)</f>
        <v>0</v>
      </c>
      <c r="J65" s="288"/>
      <c r="K65" s="289"/>
      <c r="L65" s="289"/>
      <c r="M65" s="289"/>
      <c r="N65" s="289"/>
      <c r="O65" s="289"/>
      <c r="P65" s="289"/>
      <c r="Q65" s="289"/>
      <c r="R65" s="290"/>
      <c r="S65" s="206"/>
      <c r="T65" s="181"/>
      <c r="U65" s="182"/>
    </row>
    <row r="66" spans="1:21" ht="46.5" thickBot="1">
      <c r="A66" s="105"/>
      <c r="B66" s="183" t="s">
        <v>13</v>
      </c>
      <c r="C66" s="184" t="s">
        <v>60</v>
      </c>
      <c r="D66" s="185">
        <v>615000</v>
      </c>
      <c r="E66" s="283">
        <f aca="true" t="shared" si="12" ref="E66:U66">E67+E70</f>
        <v>0</v>
      </c>
      <c r="F66" s="283">
        <f t="shared" si="12"/>
        <v>0</v>
      </c>
      <c r="G66" s="283">
        <f t="shared" si="12"/>
        <v>0</v>
      </c>
      <c r="H66" s="283">
        <f t="shared" si="12"/>
        <v>0</v>
      </c>
      <c r="I66" s="283">
        <f t="shared" si="12"/>
        <v>0</v>
      </c>
      <c r="J66" s="284">
        <f t="shared" si="12"/>
        <v>0</v>
      </c>
      <c r="K66" s="284">
        <f t="shared" si="12"/>
        <v>0</v>
      </c>
      <c r="L66" s="284">
        <f t="shared" si="12"/>
        <v>0</v>
      </c>
      <c r="M66" s="284">
        <f t="shared" si="12"/>
        <v>0</v>
      </c>
      <c r="N66" s="284">
        <f t="shared" si="12"/>
        <v>0</v>
      </c>
      <c r="O66" s="284">
        <f t="shared" si="12"/>
        <v>0</v>
      </c>
      <c r="P66" s="284">
        <f t="shared" si="12"/>
        <v>0</v>
      </c>
      <c r="Q66" s="284">
        <f t="shared" si="12"/>
        <v>0</v>
      </c>
      <c r="R66" s="284">
        <f t="shared" si="12"/>
        <v>0</v>
      </c>
      <c r="S66" s="207">
        <f t="shared" si="12"/>
        <v>0</v>
      </c>
      <c r="T66" s="171">
        <f t="shared" si="12"/>
        <v>0</v>
      </c>
      <c r="U66" s="172">
        <f t="shared" si="12"/>
        <v>0</v>
      </c>
    </row>
    <row r="67" spans="1:21" ht="27.75">
      <c r="A67" s="105"/>
      <c r="B67" s="186">
        <v>1</v>
      </c>
      <c r="C67" s="83" t="s">
        <v>49</v>
      </c>
      <c r="D67" s="109">
        <v>615100</v>
      </c>
      <c r="E67" s="291">
        <f>SUM(E68:E69)</f>
        <v>0</v>
      </c>
      <c r="F67" s="291">
        <f aca="true" t="shared" si="13" ref="F67:U67">SUM(F68:F69)</f>
        <v>0</v>
      </c>
      <c r="G67" s="291">
        <f t="shared" si="13"/>
        <v>0</v>
      </c>
      <c r="H67" s="291">
        <f t="shared" si="13"/>
        <v>0</v>
      </c>
      <c r="I67" s="291">
        <f t="shared" si="13"/>
        <v>0</v>
      </c>
      <c r="J67" s="299">
        <f t="shared" si="13"/>
        <v>0</v>
      </c>
      <c r="K67" s="299">
        <f t="shared" si="13"/>
        <v>0</v>
      </c>
      <c r="L67" s="299">
        <f t="shared" si="13"/>
        <v>0</v>
      </c>
      <c r="M67" s="299">
        <f t="shared" si="13"/>
        <v>0</v>
      </c>
      <c r="N67" s="299">
        <f t="shared" si="13"/>
        <v>0</v>
      </c>
      <c r="O67" s="299">
        <f t="shared" si="13"/>
        <v>0</v>
      </c>
      <c r="P67" s="299">
        <f t="shared" si="13"/>
        <v>0</v>
      </c>
      <c r="Q67" s="299">
        <f t="shared" si="13"/>
        <v>0</v>
      </c>
      <c r="R67" s="299">
        <f t="shared" si="13"/>
        <v>0</v>
      </c>
      <c r="S67" s="208">
        <f t="shared" si="13"/>
        <v>0</v>
      </c>
      <c r="T67" s="187">
        <f t="shared" si="13"/>
        <v>0</v>
      </c>
      <c r="U67" s="188">
        <f t="shared" si="13"/>
        <v>0</v>
      </c>
    </row>
    <row r="68" spans="1:21" ht="27.75">
      <c r="A68" s="105"/>
      <c r="B68" s="86"/>
      <c r="C68" s="85"/>
      <c r="D68" s="86"/>
      <c r="E68" s="287"/>
      <c r="F68" s="287"/>
      <c r="G68" s="280">
        <f t="shared" si="2"/>
        <v>0</v>
      </c>
      <c r="H68" s="287"/>
      <c r="I68" s="280">
        <f>SUM(J68:R68)</f>
        <v>0</v>
      </c>
      <c r="J68" s="288"/>
      <c r="K68" s="289"/>
      <c r="L68" s="289"/>
      <c r="M68" s="289"/>
      <c r="N68" s="289"/>
      <c r="O68" s="289"/>
      <c r="P68" s="289"/>
      <c r="Q68" s="289"/>
      <c r="R68" s="290"/>
      <c r="S68" s="209"/>
      <c r="T68" s="189"/>
      <c r="U68" s="190"/>
    </row>
    <row r="69" spans="1:21" ht="27.75" hidden="1">
      <c r="A69" s="105"/>
      <c r="B69" s="86"/>
      <c r="C69" s="85"/>
      <c r="D69" s="86"/>
      <c r="E69" s="287"/>
      <c r="F69" s="287"/>
      <c r="G69" s="280">
        <f t="shared" si="2"/>
        <v>0</v>
      </c>
      <c r="H69" s="287"/>
      <c r="I69" s="280">
        <f>SUM(J69:R69)</f>
        <v>0</v>
      </c>
      <c r="J69" s="288"/>
      <c r="K69" s="289"/>
      <c r="L69" s="289"/>
      <c r="M69" s="289"/>
      <c r="N69" s="289"/>
      <c r="O69" s="289"/>
      <c r="P69" s="289"/>
      <c r="Q69" s="289"/>
      <c r="R69" s="290"/>
      <c r="S69" s="209"/>
      <c r="T69" s="189"/>
      <c r="U69" s="190"/>
    </row>
    <row r="70" spans="1:21" ht="47.25">
      <c r="A70" s="105"/>
      <c r="B70" s="86">
        <v>2</v>
      </c>
      <c r="C70" s="88" t="s">
        <v>50</v>
      </c>
      <c r="D70" s="86">
        <v>615200</v>
      </c>
      <c r="E70" s="300">
        <f>E72+E71</f>
        <v>0</v>
      </c>
      <c r="F70" s="300">
        <f aca="true" t="shared" si="14" ref="F70:R70">F72+F71</f>
        <v>0</v>
      </c>
      <c r="G70" s="300">
        <f t="shared" si="14"/>
        <v>0</v>
      </c>
      <c r="H70" s="300">
        <f t="shared" si="14"/>
        <v>0</v>
      </c>
      <c r="I70" s="300">
        <f t="shared" si="14"/>
        <v>0</v>
      </c>
      <c r="J70" s="293">
        <f t="shared" si="14"/>
        <v>0</v>
      </c>
      <c r="K70" s="293">
        <f t="shared" si="14"/>
        <v>0</v>
      </c>
      <c r="L70" s="293">
        <f t="shared" si="14"/>
        <v>0</v>
      </c>
      <c r="M70" s="293">
        <f t="shared" si="14"/>
        <v>0</v>
      </c>
      <c r="N70" s="293">
        <f t="shared" si="14"/>
        <v>0</v>
      </c>
      <c r="O70" s="293">
        <f t="shared" si="14"/>
        <v>0</v>
      </c>
      <c r="P70" s="293">
        <f t="shared" si="14"/>
        <v>0</v>
      </c>
      <c r="Q70" s="293">
        <f t="shared" si="14"/>
        <v>0</v>
      </c>
      <c r="R70" s="293">
        <f t="shared" si="14"/>
        <v>0</v>
      </c>
      <c r="S70" s="209">
        <f>S72</f>
        <v>0</v>
      </c>
      <c r="T70" s="189">
        <f>T72</f>
        <v>0</v>
      </c>
      <c r="U70" s="190">
        <f>U72</f>
        <v>0</v>
      </c>
    </row>
    <row r="71" spans="1:21" ht="27.75">
      <c r="A71" s="105"/>
      <c r="B71" s="86"/>
      <c r="C71" s="88"/>
      <c r="D71" s="86"/>
      <c r="E71" s="287"/>
      <c r="F71" s="287"/>
      <c r="G71" s="280">
        <f t="shared" si="2"/>
        <v>0</v>
      </c>
      <c r="H71" s="287"/>
      <c r="I71" s="280">
        <f>SUM(J71:R71)</f>
        <v>0</v>
      </c>
      <c r="J71" s="288"/>
      <c r="K71" s="289"/>
      <c r="L71" s="289"/>
      <c r="M71" s="289"/>
      <c r="N71" s="289"/>
      <c r="O71" s="289"/>
      <c r="P71" s="289"/>
      <c r="Q71" s="289"/>
      <c r="R71" s="290"/>
      <c r="S71" s="209"/>
      <c r="T71" s="189"/>
      <c r="U71" s="190"/>
    </row>
    <row r="72" spans="1:21" ht="27.75" hidden="1">
      <c r="A72" s="105"/>
      <c r="B72" s="86"/>
      <c r="C72" s="88"/>
      <c r="D72" s="86"/>
      <c r="E72" s="287"/>
      <c r="F72" s="287"/>
      <c r="G72" s="280">
        <f t="shared" si="2"/>
        <v>0</v>
      </c>
      <c r="H72" s="287"/>
      <c r="I72" s="280">
        <f>SUM(J72:R72)</f>
        <v>0</v>
      </c>
      <c r="J72" s="288"/>
      <c r="K72" s="289"/>
      <c r="L72" s="289"/>
      <c r="M72" s="289"/>
      <c r="N72" s="289"/>
      <c r="O72" s="289"/>
      <c r="P72" s="289"/>
      <c r="Q72" s="289"/>
      <c r="R72" s="290"/>
      <c r="S72" s="209"/>
      <c r="T72" s="189"/>
      <c r="U72" s="190"/>
    </row>
    <row r="73" spans="1:21" ht="27.75" thickBot="1">
      <c r="A73" s="105"/>
      <c r="B73" s="183" t="s">
        <v>14</v>
      </c>
      <c r="C73" s="184" t="s">
        <v>28</v>
      </c>
      <c r="D73" s="185">
        <v>616000</v>
      </c>
      <c r="E73" s="283">
        <f aca="true" t="shared" si="15" ref="E73:U73">E74</f>
        <v>0</v>
      </c>
      <c r="F73" s="283">
        <f t="shared" si="15"/>
        <v>0</v>
      </c>
      <c r="G73" s="283">
        <f t="shared" si="15"/>
        <v>0</v>
      </c>
      <c r="H73" s="283">
        <f t="shared" si="15"/>
        <v>0</v>
      </c>
      <c r="I73" s="283">
        <f t="shared" si="15"/>
        <v>0</v>
      </c>
      <c r="J73" s="301">
        <f t="shared" si="15"/>
        <v>0</v>
      </c>
      <c r="K73" s="301">
        <f t="shared" si="15"/>
        <v>0</v>
      </c>
      <c r="L73" s="301">
        <f t="shared" si="15"/>
        <v>0</v>
      </c>
      <c r="M73" s="301">
        <f t="shared" si="15"/>
        <v>0</v>
      </c>
      <c r="N73" s="301">
        <f t="shared" si="15"/>
        <v>0</v>
      </c>
      <c r="O73" s="301">
        <f t="shared" si="15"/>
        <v>0</v>
      </c>
      <c r="P73" s="301">
        <f t="shared" si="15"/>
        <v>0</v>
      </c>
      <c r="Q73" s="301">
        <f t="shared" si="15"/>
        <v>0</v>
      </c>
      <c r="R73" s="301">
        <f t="shared" si="15"/>
        <v>0</v>
      </c>
      <c r="S73" s="207">
        <f t="shared" si="15"/>
        <v>0</v>
      </c>
      <c r="T73" s="171">
        <f t="shared" si="15"/>
        <v>0</v>
      </c>
      <c r="U73" s="172">
        <f t="shared" si="15"/>
        <v>0</v>
      </c>
    </row>
    <row r="74" spans="1:21" ht="27.75">
      <c r="A74" s="105"/>
      <c r="B74" s="195">
        <v>1</v>
      </c>
      <c r="C74" s="89" t="s">
        <v>51</v>
      </c>
      <c r="D74" s="110">
        <v>616200</v>
      </c>
      <c r="E74" s="287"/>
      <c r="F74" s="287"/>
      <c r="G74" s="280">
        <f t="shared" si="2"/>
        <v>0</v>
      </c>
      <c r="H74" s="287"/>
      <c r="I74" s="280">
        <f>SUM(J74:R74)</f>
        <v>0</v>
      </c>
      <c r="J74" s="303"/>
      <c r="K74" s="304"/>
      <c r="L74" s="304"/>
      <c r="M74" s="305"/>
      <c r="N74" s="305"/>
      <c r="O74" s="305"/>
      <c r="P74" s="305"/>
      <c r="Q74" s="305"/>
      <c r="R74" s="306"/>
      <c r="S74" s="213"/>
      <c r="T74" s="196"/>
      <c r="U74" s="197"/>
    </row>
    <row r="75" spans="1:21" ht="46.5" thickBot="1">
      <c r="A75" s="105"/>
      <c r="B75" s="183" t="s">
        <v>15</v>
      </c>
      <c r="C75" s="184" t="s">
        <v>77</v>
      </c>
      <c r="D75" s="198"/>
      <c r="E75" s="283">
        <f aca="true" t="shared" si="16" ref="E75:U75">SUM(E76:E81)</f>
        <v>0</v>
      </c>
      <c r="F75" s="283">
        <f t="shared" si="16"/>
        <v>0</v>
      </c>
      <c r="G75" s="283">
        <f t="shared" si="16"/>
        <v>0</v>
      </c>
      <c r="H75" s="285">
        <f t="shared" si="16"/>
        <v>0</v>
      </c>
      <c r="I75" s="283">
        <f t="shared" si="16"/>
        <v>0</v>
      </c>
      <c r="J75" s="284">
        <f t="shared" si="16"/>
        <v>0</v>
      </c>
      <c r="K75" s="284">
        <f t="shared" si="16"/>
        <v>0</v>
      </c>
      <c r="L75" s="284">
        <f t="shared" si="16"/>
        <v>0</v>
      </c>
      <c r="M75" s="284">
        <f t="shared" si="16"/>
        <v>0</v>
      </c>
      <c r="N75" s="284">
        <f t="shared" si="16"/>
        <v>0</v>
      </c>
      <c r="O75" s="284">
        <f t="shared" si="16"/>
        <v>0</v>
      </c>
      <c r="P75" s="284">
        <f t="shared" si="16"/>
        <v>0</v>
      </c>
      <c r="Q75" s="284">
        <f t="shared" si="16"/>
        <v>0</v>
      </c>
      <c r="R75" s="284">
        <f t="shared" si="16"/>
        <v>0</v>
      </c>
      <c r="S75" s="207">
        <f t="shared" si="16"/>
        <v>0</v>
      </c>
      <c r="T75" s="171">
        <f t="shared" si="16"/>
        <v>0</v>
      </c>
      <c r="U75" s="172">
        <f t="shared" si="16"/>
        <v>0</v>
      </c>
    </row>
    <row r="76" spans="1:21" ht="47.25">
      <c r="A76" s="105"/>
      <c r="B76" s="199">
        <v>1</v>
      </c>
      <c r="C76" s="92" t="s">
        <v>52</v>
      </c>
      <c r="D76" s="111">
        <v>821100</v>
      </c>
      <c r="E76" s="308"/>
      <c r="F76" s="308"/>
      <c r="G76" s="280">
        <f t="shared" si="2"/>
        <v>0</v>
      </c>
      <c r="H76" s="340"/>
      <c r="I76" s="341">
        <f aca="true" t="shared" si="17" ref="I76:I81">SUM(J76:R76)</f>
        <v>0</v>
      </c>
      <c r="J76" s="310"/>
      <c r="K76" s="310"/>
      <c r="L76" s="310"/>
      <c r="M76" s="310"/>
      <c r="N76" s="310"/>
      <c r="O76" s="310"/>
      <c r="P76" s="310"/>
      <c r="Q76" s="310"/>
      <c r="R76" s="310"/>
      <c r="S76" s="214"/>
      <c r="T76" s="200"/>
      <c r="U76" s="201"/>
    </row>
    <row r="77" spans="1:21" ht="27.75">
      <c r="A77" s="105"/>
      <c r="B77" s="77">
        <v>2</v>
      </c>
      <c r="C77" s="78" t="s">
        <v>23</v>
      </c>
      <c r="D77" s="77">
        <v>821200</v>
      </c>
      <c r="E77" s="308"/>
      <c r="F77" s="308"/>
      <c r="G77" s="280">
        <f t="shared" si="2"/>
        <v>0</v>
      </c>
      <c r="H77" s="289"/>
      <c r="I77" s="341">
        <f t="shared" si="17"/>
        <v>0</v>
      </c>
      <c r="J77" s="310"/>
      <c r="K77" s="310"/>
      <c r="L77" s="310"/>
      <c r="M77" s="310"/>
      <c r="N77" s="310"/>
      <c r="O77" s="310"/>
      <c r="P77" s="310"/>
      <c r="Q77" s="310"/>
      <c r="R77" s="310"/>
      <c r="S77" s="206"/>
      <c r="T77" s="181"/>
      <c r="U77" s="182"/>
    </row>
    <row r="78" spans="1:21" ht="27.75">
      <c r="A78" s="105"/>
      <c r="B78" s="77">
        <v>3</v>
      </c>
      <c r="C78" s="78" t="s">
        <v>24</v>
      </c>
      <c r="D78" s="77">
        <v>821300</v>
      </c>
      <c r="E78" s="308"/>
      <c r="F78" s="308"/>
      <c r="G78" s="280">
        <f t="shared" si="2"/>
        <v>0</v>
      </c>
      <c r="H78" s="289"/>
      <c r="I78" s="341">
        <f t="shared" si="17"/>
        <v>0</v>
      </c>
      <c r="J78" s="310"/>
      <c r="K78" s="310"/>
      <c r="L78" s="310"/>
      <c r="M78" s="310"/>
      <c r="N78" s="310"/>
      <c r="O78" s="310"/>
      <c r="P78" s="310"/>
      <c r="Q78" s="310"/>
      <c r="R78" s="310"/>
      <c r="S78" s="206"/>
      <c r="T78" s="181"/>
      <c r="U78" s="182"/>
    </row>
    <row r="79" spans="1:21" ht="27.75">
      <c r="A79" s="105"/>
      <c r="B79" s="77">
        <v>4</v>
      </c>
      <c r="C79" s="88" t="s">
        <v>25</v>
      </c>
      <c r="D79" s="77">
        <v>821400</v>
      </c>
      <c r="E79" s="308"/>
      <c r="F79" s="308"/>
      <c r="G79" s="280">
        <f t="shared" si="2"/>
        <v>0</v>
      </c>
      <c r="H79" s="289"/>
      <c r="I79" s="341">
        <f t="shared" si="17"/>
        <v>0</v>
      </c>
      <c r="J79" s="310"/>
      <c r="K79" s="310"/>
      <c r="L79" s="310"/>
      <c r="M79" s="310"/>
      <c r="N79" s="310"/>
      <c r="O79" s="310"/>
      <c r="P79" s="310"/>
      <c r="Q79" s="310"/>
      <c r="R79" s="310"/>
      <c r="S79" s="206"/>
      <c r="T79" s="181"/>
      <c r="U79" s="182"/>
    </row>
    <row r="80" spans="1:21" ht="27.75">
      <c r="A80" s="105"/>
      <c r="B80" s="77">
        <v>5</v>
      </c>
      <c r="C80" s="88" t="s">
        <v>26</v>
      </c>
      <c r="D80" s="77">
        <v>821500</v>
      </c>
      <c r="E80" s="308"/>
      <c r="F80" s="308"/>
      <c r="G80" s="280">
        <f t="shared" si="2"/>
        <v>0</v>
      </c>
      <c r="H80" s="289"/>
      <c r="I80" s="341">
        <f t="shared" si="17"/>
        <v>0</v>
      </c>
      <c r="J80" s="310"/>
      <c r="K80" s="310"/>
      <c r="L80" s="310"/>
      <c r="M80" s="310"/>
      <c r="N80" s="310"/>
      <c r="O80" s="310"/>
      <c r="P80" s="310"/>
      <c r="Q80" s="310"/>
      <c r="R80" s="310"/>
      <c r="S80" s="206"/>
      <c r="T80" s="181"/>
      <c r="U80" s="182"/>
    </row>
    <row r="81" spans="1:22" ht="27.75">
      <c r="A81" s="105"/>
      <c r="B81" s="77">
        <v>6</v>
      </c>
      <c r="C81" s="88" t="s">
        <v>27</v>
      </c>
      <c r="D81" s="77">
        <v>821600</v>
      </c>
      <c r="E81" s="308"/>
      <c r="F81" s="308"/>
      <c r="G81" s="280">
        <f t="shared" si="2"/>
        <v>0</v>
      </c>
      <c r="H81" s="289"/>
      <c r="I81" s="341">
        <f t="shared" si="17"/>
        <v>0</v>
      </c>
      <c r="J81" s="310"/>
      <c r="K81" s="310"/>
      <c r="L81" s="310"/>
      <c r="M81" s="310"/>
      <c r="N81" s="310"/>
      <c r="O81" s="310"/>
      <c r="P81" s="310"/>
      <c r="Q81" s="310"/>
      <c r="R81" s="310"/>
      <c r="S81" s="206"/>
      <c r="T81" s="181"/>
      <c r="U81" s="182"/>
      <c r="V81" s="6"/>
    </row>
    <row r="82" spans="1:22" ht="46.5" thickBot="1">
      <c r="A82" s="106"/>
      <c r="B82" s="183"/>
      <c r="C82" s="184" t="s">
        <v>90</v>
      </c>
      <c r="D82" s="198"/>
      <c r="E82" s="283">
        <f aca="true" t="shared" si="18" ref="E82:U82">E14+E26+E66+E73+E75</f>
        <v>0</v>
      </c>
      <c r="F82" s="283">
        <f t="shared" si="18"/>
        <v>0</v>
      </c>
      <c r="G82" s="283">
        <f t="shared" si="18"/>
        <v>0</v>
      </c>
      <c r="H82" s="342">
        <f t="shared" si="18"/>
        <v>0</v>
      </c>
      <c r="I82" s="283">
        <f t="shared" si="18"/>
        <v>0</v>
      </c>
      <c r="J82" s="313">
        <f t="shared" si="18"/>
        <v>0</v>
      </c>
      <c r="K82" s="313">
        <f t="shared" si="18"/>
        <v>0</v>
      </c>
      <c r="L82" s="313">
        <f t="shared" si="18"/>
        <v>0</v>
      </c>
      <c r="M82" s="313">
        <f t="shared" si="18"/>
        <v>0</v>
      </c>
      <c r="N82" s="313">
        <f t="shared" si="18"/>
        <v>0</v>
      </c>
      <c r="O82" s="313">
        <f t="shared" si="18"/>
        <v>0</v>
      </c>
      <c r="P82" s="313">
        <f t="shared" si="18"/>
        <v>0</v>
      </c>
      <c r="Q82" s="313">
        <f t="shared" si="18"/>
        <v>0</v>
      </c>
      <c r="R82" s="313">
        <f t="shared" si="18"/>
        <v>0</v>
      </c>
      <c r="S82" s="207">
        <f t="shared" si="18"/>
        <v>0</v>
      </c>
      <c r="T82" s="171">
        <f t="shared" si="18"/>
        <v>0</v>
      </c>
      <c r="U82" s="172">
        <f t="shared" si="18"/>
        <v>0</v>
      </c>
      <c r="V82" s="6"/>
    </row>
    <row r="83" spans="1:22" ht="23.25">
      <c r="A83" s="70"/>
      <c r="B83" s="93"/>
      <c r="C83" s="94"/>
      <c r="D83" s="95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64"/>
      <c r="S83" s="64"/>
      <c r="T83" s="64"/>
      <c r="U83" s="64"/>
      <c r="V83" s="6"/>
    </row>
    <row r="84" spans="1:22" ht="23.25">
      <c r="A84" s="70"/>
      <c r="B84" s="93"/>
      <c r="C84" s="94"/>
      <c r="D84" s="95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64"/>
      <c r="S84" s="64"/>
      <c r="T84" s="64"/>
      <c r="U84" s="64"/>
      <c r="V84" s="6"/>
    </row>
    <row r="85" spans="1:22" ht="15.75" customHeight="1">
      <c r="A85" s="70"/>
      <c r="B85" s="97"/>
      <c r="C85" s="619"/>
      <c r="D85" s="619"/>
      <c r="E85" s="619"/>
      <c r="F85" s="619"/>
      <c r="G85" s="619"/>
      <c r="H85" s="619"/>
      <c r="I85" s="619"/>
      <c r="J85" s="619"/>
      <c r="K85" s="619"/>
      <c r="L85" s="619"/>
      <c r="M85" s="619"/>
      <c r="N85" s="619"/>
      <c r="O85" s="619"/>
      <c r="P85" s="619"/>
      <c r="Q85" s="619"/>
      <c r="R85" s="65"/>
      <c r="S85" s="65"/>
      <c r="T85" s="65"/>
      <c r="U85" s="65"/>
      <c r="V85" s="6"/>
    </row>
    <row r="86" spans="1:22" ht="15.75" customHeight="1">
      <c r="A86" s="70"/>
      <c r="B86" s="97"/>
      <c r="C86" s="98"/>
      <c r="D86" s="98"/>
      <c r="E86" s="98"/>
      <c r="F86" s="98"/>
      <c r="G86" s="98"/>
      <c r="H86" s="98"/>
      <c r="I86" s="98"/>
      <c r="K86" s="98"/>
      <c r="L86" s="98"/>
      <c r="M86" s="98"/>
      <c r="N86" s="98"/>
      <c r="O86" s="98"/>
      <c r="P86" s="203"/>
      <c r="Q86" s="203"/>
      <c r="R86" s="66"/>
      <c r="S86" s="66"/>
      <c r="T86" s="66"/>
      <c r="U86" s="66"/>
      <c r="V86" s="6"/>
    </row>
    <row r="87" spans="1:22" ht="27" customHeight="1">
      <c r="A87" s="70"/>
      <c r="B87" s="97"/>
      <c r="C87" s="98"/>
      <c r="D87" s="98"/>
      <c r="E87" s="98"/>
      <c r="F87" s="98"/>
      <c r="G87" s="98"/>
      <c r="H87" s="98"/>
      <c r="I87" s="98"/>
      <c r="K87" s="98"/>
      <c r="L87" s="98"/>
      <c r="M87" s="98"/>
      <c r="N87" s="98"/>
      <c r="O87" s="98"/>
      <c r="P87" s="98"/>
      <c r="Q87" s="98" t="s">
        <v>55</v>
      </c>
      <c r="R87" s="65"/>
      <c r="S87" s="65"/>
      <c r="T87" s="65"/>
      <c r="U87" s="65"/>
      <c r="V87" s="6"/>
    </row>
    <row r="88" spans="2:22" ht="15" customHeight="1">
      <c r="B88" s="56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56"/>
      <c r="Q88" s="68"/>
      <c r="R88" s="68"/>
      <c r="S88" s="56"/>
      <c r="T88" s="69" t="s">
        <v>55</v>
      </c>
      <c r="U88" s="51"/>
      <c r="V88" s="6"/>
    </row>
    <row r="89" spans="2:21" ht="1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2:21" ht="18.7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5"/>
      <c r="R90" s="3"/>
      <c r="S90" s="6"/>
      <c r="T90" s="5"/>
      <c r="U90" s="10"/>
    </row>
    <row r="91" spans="2:21" ht="1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2:21" ht="1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</sheetData>
  <sheetProtection password="C5C5" sheet="1" formatCells="0" formatColumns="0" formatRows="0"/>
  <mergeCells count="17">
    <mergeCell ref="J10:U11"/>
    <mergeCell ref="B1:U1"/>
    <mergeCell ref="S2:T3"/>
    <mergeCell ref="B3:C3"/>
    <mergeCell ref="D3:Q3"/>
    <mergeCell ref="B6:Q6"/>
    <mergeCell ref="D7:L7"/>
    <mergeCell ref="C85:Q85"/>
    <mergeCell ref="D8:L8"/>
    <mergeCell ref="B10:B12"/>
    <mergeCell ref="C10:C12"/>
    <mergeCell ref="D10:D12"/>
    <mergeCell ref="E10:E12"/>
    <mergeCell ref="F10:F12"/>
    <mergeCell ref="G10:G12"/>
    <mergeCell ref="H10:H12"/>
    <mergeCell ref="I10:I12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2" r:id="rId1"/>
  <headerFooter>
    <oddFooter>&amp;C&amp;A&amp;RPage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Q70"/>
  <sheetViews>
    <sheetView zoomScalePageLayoutView="0" workbookViewId="0" topLeftCell="A1">
      <selection activeCell="N4" sqref="N4"/>
    </sheetView>
  </sheetViews>
  <sheetFormatPr defaultColWidth="9.140625" defaultRowHeight="15"/>
  <cols>
    <col min="1" max="1" width="6.421875" style="4" bestFit="1" customWidth="1"/>
    <col min="2" max="2" width="35.8515625" style="4" customWidth="1"/>
    <col min="3" max="3" width="11.57421875" style="4" customWidth="1"/>
    <col min="4" max="4" width="18.7109375" style="4" customWidth="1"/>
    <col min="5" max="16" width="16.7109375" style="4" customWidth="1"/>
    <col min="17" max="16384" width="9.140625" style="4" customWidth="1"/>
  </cols>
  <sheetData>
    <row r="1" spans="1:16" ht="18.75">
      <c r="A1" s="598" t="s">
        <v>53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599"/>
      <c r="N1" s="599"/>
      <c r="O1" s="599"/>
      <c r="P1" s="599"/>
    </row>
    <row r="2" spans="1:16" ht="21.75" customHeight="1">
      <c r="A2" s="598" t="s">
        <v>58</v>
      </c>
      <c r="B2" s="598"/>
      <c r="C2" s="603"/>
      <c r="D2" s="603"/>
      <c r="E2" s="603"/>
      <c r="F2" s="603"/>
      <c r="G2" s="603"/>
      <c r="H2" s="603"/>
      <c r="I2" s="603"/>
      <c r="J2" s="603"/>
      <c r="K2" s="603"/>
      <c r="L2" s="603"/>
      <c r="M2" s="11"/>
      <c r="N2" s="52" t="s">
        <v>54</v>
      </c>
      <c r="O2" s="100"/>
      <c r="P2" s="39"/>
    </row>
    <row r="3" spans="1:16" ht="1.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19"/>
      <c r="O3" s="6"/>
      <c r="P3" s="36"/>
    </row>
    <row r="4" spans="1:16" ht="15" customHeight="1">
      <c r="A4" s="40" t="s">
        <v>73</v>
      </c>
      <c r="B4" s="40"/>
      <c r="C4" s="40"/>
      <c r="D4" s="40"/>
      <c r="E4" s="40"/>
      <c r="F4" s="40"/>
      <c r="G4" s="40"/>
      <c r="H4" s="40"/>
      <c r="I4" s="32"/>
      <c r="J4" s="32"/>
      <c r="K4" s="32"/>
      <c r="L4" s="32"/>
      <c r="M4" s="32"/>
      <c r="N4" s="32" t="s">
        <v>63</v>
      </c>
      <c r="O4" s="32"/>
      <c r="P4" s="37"/>
    </row>
    <row r="5" spans="1:16" ht="4.5" customHeight="1">
      <c r="A5" s="604"/>
      <c r="B5" s="604"/>
      <c r="C5" s="604"/>
      <c r="D5" s="604"/>
      <c r="E5" s="604"/>
      <c r="F5" s="604"/>
      <c r="G5" s="604"/>
      <c r="H5" s="604"/>
      <c r="I5" s="604"/>
      <c r="J5" s="604"/>
      <c r="K5" s="604"/>
      <c r="L5" s="604"/>
      <c r="M5" s="9"/>
      <c r="N5" s="20"/>
      <c r="O5" s="20"/>
      <c r="P5" s="38"/>
    </row>
    <row r="6" spans="1:16" ht="22.5" customHeight="1">
      <c r="A6" s="32" t="s">
        <v>64</v>
      </c>
      <c r="B6" s="32"/>
      <c r="C6" s="32"/>
      <c r="D6" s="648"/>
      <c r="E6" s="648"/>
      <c r="F6" s="648"/>
      <c r="G6" s="648"/>
      <c r="H6" s="648"/>
      <c r="I6" s="648"/>
      <c r="J6" s="648"/>
      <c r="K6" s="648"/>
      <c r="L6" s="648"/>
      <c r="M6" s="32"/>
      <c r="N6" s="32" t="s">
        <v>65</v>
      </c>
      <c r="O6" s="32"/>
      <c r="P6" s="39"/>
    </row>
    <row r="7" spans="1:16" ht="12" customHeight="1" thickBo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5"/>
    </row>
    <row r="8" spans="1:16" s="265" customFormat="1" ht="21.75" customHeight="1">
      <c r="A8" s="633" t="s">
        <v>0</v>
      </c>
      <c r="B8" s="636" t="s">
        <v>72</v>
      </c>
      <c r="C8" s="633" t="s">
        <v>1</v>
      </c>
      <c r="D8" s="639" t="s">
        <v>121</v>
      </c>
      <c r="E8" s="642" t="s">
        <v>74</v>
      </c>
      <c r="F8" s="643"/>
      <c r="G8" s="643"/>
      <c r="H8" s="643"/>
      <c r="I8" s="643"/>
      <c r="J8" s="643"/>
      <c r="K8" s="643"/>
      <c r="L8" s="643"/>
      <c r="M8" s="643"/>
      <c r="N8" s="643"/>
      <c r="O8" s="643"/>
      <c r="P8" s="644"/>
    </row>
    <row r="9" spans="1:16" s="265" customFormat="1" ht="8.25" customHeight="1">
      <c r="A9" s="634"/>
      <c r="B9" s="637"/>
      <c r="C9" s="634"/>
      <c r="D9" s="640"/>
      <c r="E9" s="645"/>
      <c r="F9" s="646"/>
      <c r="G9" s="646"/>
      <c r="H9" s="646"/>
      <c r="I9" s="646"/>
      <c r="J9" s="646"/>
      <c r="K9" s="646"/>
      <c r="L9" s="646"/>
      <c r="M9" s="646"/>
      <c r="N9" s="646"/>
      <c r="O9" s="646"/>
      <c r="P9" s="647"/>
    </row>
    <row r="10" spans="1:16" s="265" customFormat="1" ht="21.75" customHeight="1" thickBot="1">
      <c r="A10" s="635"/>
      <c r="B10" s="638"/>
      <c r="C10" s="635"/>
      <c r="D10" s="641"/>
      <c r="E10" s="267" t="s">
        <v>30</v>
      </c>
      <c r="F10" s="267" t="s">
        <v>31</v>
      </c>
      <c r="G10" s="267" t="s">
        <v>32</v>
      </c>
      <c r="H10" s="267" t="s">
        <v>33</v>
      </c>
      <c r="I10" s="267" t="s">
        <v>34</v>
      </c>
      <c r="J10" s="267" t="s">
        <v>35</v>
      </c>
      <c r="K10" s="267" t="s">
        <v>36</v>
      </c>
      <c r="L10" s="268" t="s">
        <v>37</v>
      </c>
      <c r="M10" s="268" t="s">
        <v>38</v>
      </c>
      <c r="N10" s="268" t="s">
        <v>56</v>
      </c>
      <c r="O10" s="268" t="s">
        <v>57</v>
      </c>
      <c r="P10" s="269" t="s">
        <v>39</v>
      </c>
    </row>
    <row r="11" spans="1:16" s="266" customFormat="1" ht="15" customHeight="1" thickBot="1">
      <c r="A11" s="270">
        <v>1</v>
      </c>
      <c r="B11" s="271">
        <v>2</v>
      </c>
      <c r="C11" s="270">
        <v>3</v>
      </c>
      <c r="D11" s="270" t="s">
        <v>16</v>
      </c>
      <c r="E11" s="271">
        <v>5</v>
      </c>
      <c r="F11" s="271">
        <v>6</v>
      </c>
      <c r="G11" s="271">
        <v>7</v>
      </c>
      <c r="H11" s="271">
        <v>8</v>
      </c>
      <c r="I11" s="271">
        <v>9</v>
      </c>
      <c r="J11" s="271">
        <v>10</v>
      </c>
      <c r="K11" s="271">
        <v>11</v>
      </c>
      <c r="L11" s="271">
        <v>12</v>
      </c>
      <c r="M11" s="271">
        <v>13</v>
      </c>
      <c r="N11" s="271">
        <v>14</v>
      </c>
      <c r="O11" s="271">
        <v>15</v>
      </c>
      <c r="P11" s="271">
        <v>16</v>
      </c>
    </row>
    <row r="12" spans="1:16" ht="18.75">
      <c r="A12" s="215" t="s">
        <v>7</v>
      </c>
      <c r="B12" s="216" t="s">
        <v>62</v>
      </c>
      <c r="C12" s="217"/>
      <c r="D12" s="218">
        <f aca="true" t="shared" si="0" ref="D12:P12">SUM(D13:D23)</f>
        <v>0</v>
      </c>
      <c r="E12" s="218">
        <f t="shared" si="0"/>
        <v>0</v>
      </c>
      <c r="F12" s="218">
        <f t="shared" si="0"/>
        <v>0</v>
      </c>
      <c r="G12" s="218">
        <f t="shared" si="0"/>
        <v>0</v>
      </c>
      <c r="H12" s="218">
        <f t="shared" si="0"/>
        <v>0</v>
      </c>
      <c r="I12" s="218">
        <f t="shared" si="0"/>
        <v>0</v>
      </c>
      <c r="J12" s="218">
        <f t="shared" si="0"/>
        <v>0</v>
      </c>
      <c r="K12" s="218">
        <f>SUM(K13:K23)</f>
        <v>0</v>
      </c>
      <c r="L12" s="218">
        <f t="shared" si="0"/>
        <v>0</v>
      </c>
      <c r="M12" s="218">
        <f t="shared" si="0"/>
        <v>0</v>
      </c>
      <c r="N12" s="218">
        <f t="shared" si="0"/>
        <v>0</v>
      </c>
      <c r="O12" s="218">
        <f t="shared" si="0"/>
        <v>0</v>
      </c>
      <c r="P12" s="219">
        <f t="shared" si="0"/>
        <v>0</v>
      </c>
    </row>
    <row r="13" spans="1:16" ht="18.75">
      <c r="A13" s="220">
        <v>1</v>
      </c>
      <c r="B13" s="257" t="s">
        <v>20</v>
      </c>
      <c r="C13" s="221">
        <v>611100</v>
      </c>
      <c r="D13" s="222">
        <f>SUM(E13:P13)</f>
        <v>0</v>
      </c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4"/>
    </row>
    <row r="14" spans="1:16" ht="32.25">
      <c r="A14" s="225">
        <v>2</v>
      </c>
      <c r="B14" s="258" t="s">
        <v>40</v>
      </c>
      <c r="C14" s="226">
        <v>611200</v>
      </c>
      <c r="D14" s="222">
        <f aca="true" t="shared" si="1" ref="D14:D60">SUM(E14:P14)</f>
        <v>0</v>
      </c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4"/>
    </row>
    <row r="15" spans="1:16" ht="18.75">
      <c r="A15" s="225">
        <v>3</v>
      </c>
      <c r="B15" s="257" t="s">
        <v>8</v>
      </c>
      <c r="C15" s="226">
        <v>613100</v>
      </c>
      <c r="D15" s="222">
        <f t="shared" si="1"/>
        <v>0</v>
      </c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4"/>
    </row>
    <row r="16" spans="1:16" ht="18.75">
      <c r="A16" s="225">
        <v>4</v>
      </c>
      <c r="B16" s="256" t="s">
        <v>41</v>
      </c>
      <c r="C16" s="226">
        <v>613200</v>
      </c>
      <c r="D16" s="222">
        <f t="shared" si="1"/>
        <v>0</v>
      </c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4"/>
    </row>
    <row r="17" spans="1:16" ht="18.75">
      <c r="A17" s="225">
        <v>5</v>
      </c>
      <c r="B17" s="258" t="s">
        <v>9</v>
      </c>
      <c r="C17" s="226">
        <v>613300</v>
      </c>
      <c r="D17" s="222">
        <f t="shared" si="1"/>
        <v>0</v>
      </c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4"/>
    </row>
    <row r="18" spans="1:16" ht="18.75">
      <c r="A18" s="225">
        <v>6</v>
      </c>
      <c r="B18" s="257" t="s">
        <v>21</v>
      </c>
      <c r="C18" s="226">
        <v>613400</v>
      </c>
      <c r="D18" s="222">
        <f t="shared" si="1"/>
        <v>0</v>
      </c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4"/>
    </row>
    <row r="19" spans="1:16" ht="21.75" customHeight="1">
      <c r="A19" s="225">
        <v>7</v>
      </c>
      <c r="B19" s="258" t="s">
        <v>22</v>
      </c>
      <c r="C19" s="226">
        <v>613500</v>
      </c>
      <c r="D19" s="222">
        <f t="shared" si="1"/>
        <v>0</v>
      </c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4"/>
    </row>
    <row r="20" spans="1:16" ht="18.75">
      <c r="A20" s="225">
        <v>8</v>
      </c>
      <c r="B20" s="257" t="s">
        <v>59</v>
      </c>
      <c r="C20" s="226">
        <v>613600</v>
      </c>
      <c r="D20" s="222">
        <f t="shared" si="1"/>
        <v>0</v>
      </c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4"/>
    </row>
    <row r="21" spans="1:16" ht="18.75">
      <c r="A21" s="225">
        <v>9</v>
      </c>
      <c r="B21" s="257" t="s">
        <v>10</v>
      </c>
      <c r="C21" s="226">
        <v>613700</v>
      </c>
      <c r="D21" s="222">
        <f t="shared" si="1"/>
        <v>0</v>
      </c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4"/>
    </row>
    <row r="22" spans="1:16" ht="32.25">
      <c r="A22" s="225">
        <v>10</v>
      </c>
      <c r="B22" s="258" t="s">
        <v>42</v>
      </c>
      <c r="C22" s="226">
        <v>613800</v>
      </c>
      <c r="D22" s="222">
        <f t="shared" si="1"/>
        <v>0</v>
      </c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4"/>
    </row>
    <row r="23" spans="1:16" ht="18.75">
      <c r="A23" s="225">
        <v>11</v>
      </c>
      <c r="B23" s="258" t="s">
        <v>11</v>
      </c>
      <c r="C23" s="226">
        <v>613900</v>
      </c>
      <c r="D23" s="222">
        <f t="shared" si="1"/>
        <v>0</v>
      </c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4"/>
    </row>
    <row r="24" spans="1:16" ht="54" customHeight="1" thickBot="1">
      <c r="A24" s="227" t="s">
        <v>12</v>
      </c>
      <c r="B24" s="259" t="s">
        <v>61</v>
      </c>
      <c r="C24" s="228">
        <v>614000</v>
      </c>
      <c r="D24" s="229">
        <f t="shared" si="1"/>
        <v>0</v>
      </c>
      <c r="E24" s="229">
        <f>E25+E28+E30+E39+E42+E44</f>
        <v>0</v>
      </c>
      <c r="F24" s="229">
        <f>F25+F28+F30+F39+F42+F44</f>
        <v>0</v>
      </c>
      <c r="G24" s="229">
        <f>G25+G28+G30+G39+G42+G44</f>
        <v>0</v>
      </c>
      <c r="H24" s="229">
        <f>H25+H28+H30+H39+H42+H44</f>
        <v>0</v>
      </c>
      <c r="I24" s="229">
        <f>I25+I28+I30+I39+I42+I44</f>
        <v>0</v>
      </c>
      <c r="J24" s="229">
        <f aca="true" t="shared" si="2" ref="J24:P24">J25+J28+J30+J39+J42+J44</f>
        <v>0</v>
      </c>
      <c r="K24" s="229">
        <f t="shared" si="2"/>
        <v>0</v>
      </c>
      <c r="L24" s="229">
        <f t="shared" si="2"/>
        <v>0</v>
      </c>
      <c r="M24" s="229">
        <f t="shared" si="2"/>
        <v>0</v>
      </c>
      <c r="N24" s="229">
        <f t="shared" si="2"/>
        <v>0</v>
      </c>
      <c r="O24" s="229">
        <f t="shared" si="2"/>
        <v>0</v>
      </c>
      <c r="P24" s="230">
        <f t="shared" si="2"/>
        <v>0</v>
      </c>
    </row>
    <row r="25" spans="1:16" ht="18.75">
      <c r="A25" s="231">
        <v>1</v>
      </c>
      <c r="B25" s="260" t="s">
        <v>43</v>
      </c>
      <c r="C25" s="232">
        <v>614100</v>
      </c>
      <c r="D25" s="233">
        <f t="shared" si="1"/>
        <v>0</v>
      </c>
      <c r="E25" s="234">
        <f aca="true" t="shared" si="3" ref="E25:P25">E26+E27</f>
        <v>0</v>
      </c>
      <c r="F25" s="234">
        <f t="shared" si="3"/>
        <v>0</v>
      </c>
      <c r="G25" s="234">
        <f t="shared" si="3"/>
        <v>0</v>
      </c>
      <c r="H25" s="234">
        <f t="shared" si="3"/>
        <v>0</v>
      </c>
      <c r="I25" s="234">
        <f t="shared" si="3"/>
        <v>0</v>
      </c>
      <c r="J25" s="234">
        <f t="shared" si="3"/>
        <v>0</v>
      </c>
      <c r="K25" s="234">
        <f t="shared" si="3"/>
        <v>0</v>
      </c>
      <c r="L25" s="234">
        <f t="shared" si="3"/>
        <v>0</v>
      </c>
      <c r="M25" s="234">
        <f t="shared" si="3"/>
        <v>0</v>
      </c>
      <c r="N25" s="234">
        <f t="shared" si="3"/>
        <v>0</v>
      </c>
      <c r="O25" s="234">
        <f t="shared" si="3"/>
        <v>0</v>
      </c>
      <c r="P25" s="235">
        <f t="shared" si="3"/>
        <v>0</v>
      </c>
    </row>
    <row r="26" spans="1:16" ht="18.75" hidden="1">
      <c r="A26" s="236"/>
      <c r="B26" s="261"/>
      <c r="C26" s="237"/>
      <c r="D26" s="222">
        <f t="shared" si="1"/>
        <v>0</v>
      </c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239"/>
    </row>
    <row r="27" spans="1:16" ht="18.75" hidden="1">
      <c r="A27" s="236"/>
      <c r="B27" s="261"/>
      <c r="C27" s="237"/>
      <c r="D27" s="222">
        <f t="shared" si="1"/>
        <v>0</v>
      </c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239"/>
    </row>
    <row r="28" spans="1:16" ht="18.75">
      <c r="A28" s="236">
        <v>2</v>
      </c>
      <c r="B28" s="261" t="s">
        <v>44</v>
      </c>
      <c r="C28" s="237">
        <v>614200</v>
      </c>
      <c r="D28" s="222">
        <f t="shared" si="1"/>
        <v>0</v>
      </c>
      <c r="E28" s="222">
        <f>E29</f>
        <v>0</v>
      </c>
      <c r="F28" s="222">
        <f>F29</f>
        <v>0</v>
      </c>
      <c r="G28" s="222">
        <f>G29</f>
        <v>0</v>
      </c>
      <c r="H28" s="222">
        <f>H29</f>
        <v>0</v>
      </c>
      <c r="I28" s="222">
        <f>I29</f>
        <v>0</v>
      </c>
      <c r="J28" s="222">
        <f aca="true" t="shared" si="4" ref="J28:P28">J29</f>
        <v>0</v>
      </c>
      <c r="K28" s="222">
        <f t="shared" si="4"/>
        <v>0</v>
      </c>
      <c r="L28" s="222">
        <f t="shared" si="4"/>
        <v>0</v>
      </c>
      <c r="M28" s="222">
        <f t="shared" si="4"/>
        <v>0</v>
      </c>
      <c r="N28" s="222">
        <f t="shared" si="4"/>
        <v>0</v>
      </c>
      <c r="O28" s="222">
        <f t="shared" si="4"/>
        <v>0</v>
      </c>
      <c r="P28" s="240">
        <f t="shared" si="4"/>
        <v>0</v>
      </c>
    </row>
    <row r="29" spans="1:16" ht="18.75" hidden="1">
      <c r="A29" s="236"/>
      <c r="B29" s="261"/>
      <c r="C29" s="237"/>
      <c r="D29" s="222">
        <f t="shared" si="1"/>
        <v>0</v>
      </c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39"/>
    </row>
    <row r="30" spans="1:16" ht="18.75">
      <c r="A30" s="236">
        <v>3</v>
      </c>
      <c r="B30" s="258" t="s">
        <v>45</v>
      </c>
      <c r="C30" s="237">
        <v>614300</v>
      </c>
      <c r="D30" s="222">
        <f t="shared" si="1"/>
        <v>0</v>
      </c>
      <c r="E30" s="222">
        <f>SUM(E31:E38)</f>
        <v>0</v>
      </c>
      <c r="F30" s="222">
        <f>SUM(F31:F38)</f>
        <v>0</v>
      </c>
      <c r="G30" s="222">
        <f>SUM(G31:G38)</f>
        <v>0</v>
      </c>
      <c r="H30" s="222">
        <f>SUM(H31:H38)</f>
        <v>0</v>
      </c>
      <c r="I30" s="222">
        <f>SUM(I31:I38)</f>
        <v>0</v>
      </c>
      <c r="J30" s="222">
        <f aca="true" t="shared" si="5" ref="J30:P30">SUM(J31:J38)</f>
        <v>0</v>
      </c>
      <c r="K30" s="222">
        <f t="shared" si="5"/>
        <v>0</v>
      </c>
      <c r="L30" s="222">
        <f t="shared" si="5"/>
        <v>0</v>
      </c>
      <c r="M30" s="222">
        <f t="shared" si="5"/>
        <v>0</v>
      </c>
      <c r="N30" s="222">
        <f t="shared" si="5"/>
        <v>0</v>
      </c>
      <c r="O30" s="222">
        <f t="shared" si="5"/>
        <v>0</v>
      </c>
      <c r="P30" s="240">
        <f t="shared" si="5"/>
        <v>0</v>
      </c>
    </row>
    <row r="31" spans="1:16" ht="18.75" hidden="1">
      <c r="A31" s="236"/>
      <c r="B31" s="261"/>
      <c r="C31" s="237"/>
      <c r="D31" s="222">
        <f t="shared" si="1"/>
        <v>0</v>
      </c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9"/>
    </row>
    <row r="32" spans="1:16" ht="18.75" hidden="1">
      <c r="A32" s="236"/>
      <c r="B32" s="261"/>
      <c r="C32" s="237"/>
      <c r="D32" s="222">
        <f t="shared" si="1"/>
        <v>0</v>
      </c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9"/>
    </row>
    <row r="33" spans="1:16" ht="18.75" hidden="1">
      <c r="A33" s="236"/>
      <c r="B33" s="261"/>
      <c r="C33" s="237"/>
      <c r="D33" s="222">
        <f t="shared" si="1"/>
        <v>0</v>
      </c>
      <c r="E33" s="238"/>
      <c r="F33" s="238"/>
      <c r="G33" s="238"/>
      <c r="H33" s="238"/>
      <c r="I33" s="238"/>
      <c r="J33" s="238"/>
      <c r="K33" s="238"/>
      <c r="L33" s="238"/>
      <c r="M33" s="238"/>
      <c r="N33" s="238"/>
      <c r="O33" s="238"/>
      <c r="P33" s="239"/>
    </row>
    <row r="34" spans="1:16" ht="18.75" hidden="1">
      <c r="A34" s="225" t="s">
        <v>75</v>
      </c>
      <c r="B34" s="261"/>
      <c r="C34" s="241"/>
      <c r="D34" s="242">
        <f t="shared" si="1"/>
        <v>0</v>
      </c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24"/>
    </row>
    <row r="35" spans="1:16" ht="18.75" hidden="1">
      <c r="A35" s="225"/>
      <c r="B35" s="261"/>
      <c r="C35" s="241"/>
      <c r="D35" s="222">
        <f t="shared" si="1"/>
        <v>0</v>
      </c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24"/>
    </row>
    <row r="36" spans="1:16" ht="18.75" hidden="1">
      <c r="A36" s="236"/>
      <c r="B36" s="261"/>
      <c r="C36" s="237"/>
      <c r="D36" s="222">
        <f t="shared" si="1"/>
        <v>0</v>
      </c>
      <c r="E36" s="238"/>
      <c r="F36" s="238"/>
      <c r="G36" s="238"/>
      <c r="H36" s="238"/>
      <c r="I36" s="238"/>
      <c r="J36" s="238"/>
      <c r="K36" s="238"/>
      <c r="L36" s="238"/>
      <c r="M36" s="238"/>
      <c r="N36" s="238"/>
      <c r="O36" s="238"/>
      <c r="P36" s="239"/>
    </row>
    <row r="37" spans="1:16" ht="18.75" hidden="1">
      <c r="A37" s="236"/>
      <c r="B37" s="261"/>
      <c r="C37" s="237"/>
      <c r="D37" s="222">
        <f t="shared" si="1"/>
        <v>0</v>
      </c>
      <c r="E37" s="238"/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9"/>
    </row>
    <row r="38" spans="1:16" ht="18.75" hidden="1">
      <c r="A38" s="225"/>
      <c r="B38" s="261"/>
      <c r="C38" s="241"/>
      <c r="D38" s="242">
        <f t="shared" si="1"/>
        <v>0</v>
      </c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24"/>
    </row>
    <row r="39" spans="1:16" ht="18.75">
      <c r="A39" s="236">
        <v>4</v>
      </c>
      <c r="B39" s="261" t="s">
        <v>46</v>
      </c>
      <c r="C39" s="237">
        <v>614700</v>
      </c>
      <c r="D39" s="222">
        <f t="shared" si="1"/>
        <v>0</v>
      </c>
      <c r="E39" s="222">
        <f>SUM(E40:E41)</f>
        <v>0</v>
      </c>
      <c r="F39" s="222">
        <f>SUM(F40:F41)</f>
        <v>0</v>
      </c>
      <c r="G39" s="222">
        <f>SUM(G40:G41)</f>
        <v>0</v>
      </c>
      <c r="H39" s="222">
        <f>SUM(H40:H41)</f>
        <v>0</v>
      </c>
      <c r="I39" s="222">
        <f>SUM(I40:I41)</f>
        <v>0</v>
      </c>
      <c r="J39" s="222">
        <f aca="true" t="shared" si="6" ref="J39:P39">SUM(J40:J41)</f>
        <v>0</v>
      </c>
      <c r="K39" s="222">
        <f t="shared" si="6"/>
        <v>0</v>
      </c>
      <c r="L39" s="222">
        <f t="shared" si="6"/>
        <v>0</v>
      </c>
      <c r="M39" s="222">
        <f t="shared" si="6"/>
        <v>0</v>
      </c>
      <c r="N39" s="222">
        <f t="shared" si="6"/>
        <v>0</v>
      </c>
      <c r="O39" s="222">
        <f t="shared" si="6"/>
        <v>0</v>
      </c>
      <c r="P39" s="240">
        <f t="shared" si="6"/>
        <v>0</v>
      </c>
    </row>
    <row r="40" spans="1:16" ht="18.75" hidden="1">
      <c r="A40" s="236"/>
      <c r="B40" s="261"/>
      <c r="C40" s="237"/>
      <c r="D40" s="222">
        <f t="shared" si="1"/>
        <v>0</v>
      </c>
      <c r="E40" s="238"/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239"/>
    </row>
    <row r="41" spans="1:16" ht="18.75" hidden="1">
      <c r="A41" s="236"/>
      <c r="B41" s="261"/>
      <c r="C41" s="237"/>
      <c r="D41" s="222">
        <f t="shared" si="1"/>
        <v>0</v>
      </c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44"/>
    </row>
    <row r="42" spans="1:16" ht="18.75">
      <c r="A42" s="236">
        <v>5</v>
      </c>
      <c r="B42" s="261" t="s">
        <v>47</v>
      </c>
      <c r="C42" s="237">
        <v>614800</v>
      </c>
      <c r="D42" s="222">
        <f t="shared" si="1"/>
        <v>0</v>
      </c>
      <c r="E42" s="222">
        <f>E43</f>
        <v>0</v>
      </c>
      <c r="F42" s="222">
        <f>F43</f>
        <v>0</v>
      </c>
      <c r="G42" s="222">
        <f>G43</f>
        <v>0</v>
      </c>
      <c r="H42" s="222">
        <f>H43</f>
        <v>0</v>
      </c>
      <c r="I42" s="222">
        <f>I43</f>
        <v>0</v>
      </c>
      <c r="J42" s="222">
        <f aca="true" t="shared" si="7" ref="J42:P42">J43</f>
        <v>0</v>
      </c>
      <c r="K42" s="222">
        <f t="shared" si="7"/>
        <v>0</v>
      </c>
      <c r="L42" s="222">
        <f t="shared" si="7"/>
        <v>0</v>
      </c>
      <c r="M42" s="222">
        <f t="shared" si="7"/>
        <v>0</v>
      </c>
      <c r="N42" s="222">
        <f t="shared" si="7"/>
        <v>0</v>
      </c>
      <c r="O42" s="222">
        <f t="shared" si="7"/>
        <v>0</v>
      </c>
      <c r="P42" s="240">
        <f t="shared" si="7"/>
        <v>0</v>
      </c>
    </row>
    <row r="43" spans="1:16" ht="18.75" hidden="1">
      <c r="A43" s="236"/>
      <c r="B43" s="261"/>
      <c r="C43" s="237"/>
      <c r="D43" s="222">
        <f t="shared" si="1"/>
        <v>0</v>
      </c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9"/>
    </row>
    <row r="44" spans="1:16" ht="18.75">
      <c r="A44" s="236">
        <v>6</v>
      </c>
      <c r="B44" s="261" t="s">
        <v>48</v>
      </c>
      <c r="C44" s="237">
        <v>614900</v>
      </c>
      <c r="D44" s="222">
        <f t="shared" si="1"/>
        <v>0</v>
      </c>
      <c r="E44" s="222">
        <f>E45</f>
        <v>0</v>
      </c>
      <c r="F44" s="222">
        <f>F45</f>
        <v>0</v>
      </c>
      <c r="G44" s="222">
        <f>G45</f>
        <v>0</v>
      </c>
      <c r="H44" s="222">
        <f>H45</f>
        <v>0</v>
      </c>
      <c r="I44" s="222">
        <f>I45</f>
        <v>0</v>
      </c>
      <c r="J44" s="222">
        <f aca="true" t="shared" si="8" ref="J44:P44">J45</f>
        <v>0</v>
      </c>
      <c r="K44" s="222">
        <f t="shared" si="8"/>
        <v>0</v>
      </c>
      <c r="L44" s="222">
        <f t="shared" si="8"/>
        <v>0</v>
      </c>
      <c r="M44" s="222">
        <f t="shared" si="8"/>
        <v>0</v>
      </c>
      <c r="N44" s="222">
        <f t="shared" si="8"/>
        <v>0</v>
      </c>
      <c r="O44" s="222">
        <f t="shared" si="8"/>
        <v>0</v>
      </c>
      <c r="P44" s="240">
        <f t="shared" si="8"/>
        <v>0</v>
      </c>
    </row>
    <row r="45" spans="1:16" ht="18.75" hidden="1">
      <c r="A45" s="225"/>
      <c r="B45" s="257"/>
      <c r="C45" s="241"/>
      <c r="D45" s="222">
        <f t="shared" si="1"/>
        <v>0</v>
      </c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224"/>
    </row>
    <row r="46" spans="1:16" ht="33" thickBot="1">
      <c r="A46" s="227" t="s">
        <v>13</v>
      </c>
      <c r="B46" s="259" t="s">
        <v>60</v>
      </c>
      <c r="C46" s="228">
        <v>615000</v>
      </c>
      <c r="D46" s="229">
        <f aca="true" t="shared" si="9" ref="D46:P46">D47+D50</f>
        <v>0</v>
      </c>
      <c r="E46" s="229">
        <f t="shared" si="9"/>
        <v>0</v>
      </c>
      <c r="F46" s="229">
        <f t="shared" si="9"/>
        <v>0</v>
      </c>
      <c r="G46" s="229">
        <f t="shared" si="9"/>
        <v>0</v>
      </c>
      <c r="H46" s="229">
        <f t="shared" si="9"/>
        <v>0</v>
      </c>
      <c r="I46" s="229">
        <f t="shared" si="9"/>
        <v>0</v>
      </c>
      <c r="J46" s="229">
        <f t="shared" si="9"/>
        <v>0</v>
      </c>
      <c r="K46" s="229">
        <f t="shared" si="9"/>
        <v>0</v>
      </c>
      <c r="L46" s="229">
        <f t="shared" si="9"/>
        <v>0</v>
      </c>
      <c r="M46" s="229">
        <f t="shared" si="9"/>
        <v>0</v>
      </c>
      <c r="N46" s="229">
        <f t="shared" si="9"/>
        <v>0</v>
      </c>
      <c r="O46" s="229">
        <f t="shared" si="9"/>
        <v>0</v>
      </c>
      <c r="P46" s="230">
        <f t="shared" si="9"/>
        <v>0</v>
      </c>
    </row>
    <row r="47" spans="1:16" ht="32.25">
      <c r="A47" s="231">
        <v>1</v>
      </c>
      <c r="B47" s="260" t="s">
        <v>49</v>
      </c>
      <c r="C47" s="232">
        <v>615100</v>
      </c>
      <c r="D47" s="233">
        <f t="shared" si="1"/>
        <v>0</v>
      </c>
      <c r="E47" s="234">
        <f>SUM(E48:E49)</f>
        <v>0</v>
      </c>
      <c r="F47" s="234">
        <f>SUM(F48:F49)</f>
        <v>0</v>
      </c>
      <c r="G47" s="234">
        <f>SUM(G48:G49)</f>
        <v>0</v>
      </c>
      <c r="H47" s="234">
        <f>SUM(H48:H49)</f>
        <v>0</v>
      </c>
      <c r="I47" s="234">
        <f>SUM(I48:I49)</f>
        <v>0</v>
      </c>
      <c r="J47" s="234">
        <f aca="true" t="shared" si="10" ref="J47:P47">SUM(J48:J49)</f>
        <v>0</v>
      </c>
      <c r="K47" s="234">
        <f t="shared" si="10"/>
        <v>0</v>
      </c>
      <c r="L47" s="234">
        <f t="shared" si="10"/>
        <v>0</v>
      </c>
      <c r="M47" s="234">
        <f t="shared" si="10"/>
        <v>0</v>
      </c>
      <c r="N47" s="234">
        <f t="shared" si="10"/>
        <v>0</v>
      </c>
      <c r="O47" s="234">
        <f t="shared" si="10"/>
        <v>0</v>
      </c>
      <c r="P47" s="235">
        <f t="shared" si="10"/>
        <v>0</v>
      </c>
    </row>
    <row r="48" spans="1:16" ht="18.75" hidden="1">
      <c r="A48" s="236"/>
      <c r="B48" s="261"/>
      <c r="C48" s="237"/>
      <c r="D48" s="222">
        <f t="shared" si="1"/>
        <v>0</v>
      </c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238"/>
      <c r="P48" s="239"/>
    </row>
    <row r="49" spans="1:16" ht="18.75" hidden="1">
      <c r="A49" s="236"/>
      <c r="B49" s="261"/>
      <c r="C49" s="237"/>
      <c r="D49" s="222">
        <f t="shared" si="1"/>
        <v>0</v>
      </c>
      <c r="E49" s="238"/>
      <c r="F49" s="238"/>
      <c r="G49" s="238"/>
      <c r="H49" s="238"/>
      <c r="I49" s="238"/>
      <c r="J49" s="238"/>
      <c r="K49" s="238"/>
      <c r="L49" s="238"/>
      <c r="M49" s="238"/>
      <c r="N49" s="238"/>
      <c r="O49" s="238"/>
      <c r="P49" s="239"/>
    </row>
    <row r="50" spans="1:16" ht="32.25">
      <c r="A50" s="236">
        <v>2</v>
      </c>
      <c r="B50" s="262" t="s">
        <v>50</v>
      </c>
      <c r="C50" s="237">
        <v>615200</v>
      </c>
      <c r="D50" s="222">
        <f t="shared" si="1"/>
        <v>0</v>
      </c>
      <c r="E50" s="245">
        <f>E51</f>
        <v>0</v>
      </c>
      <c r="F50" s="245">
        <f>F51</f>
        <v>0</v>
      </c>
      <c r="G50" s="245">
        <f>G51</f>
        <v>0</v>
      </c>
      <c r="H50" s="245">
        <f>H51</f>
        <v>0</v>
      </c>
      <c r="I50" s="245">
        <f>I51</f>
        <v>0</v>
      </c>
      <c r="J50" s="245">
        <f aca="true" t="shared" si="11" ref="J50:P50">J51</f>
        <v>0</v>
      </c>
      <c r="K50" s="245">
        <f t="shared" si="11"/>
        <v>0</v>
      </c>
      <c r="L50" s="245">
        <f t="shared" si="11"/>
        <v>0</v>
      </c>
      <c r="M50" s="245">
        <f t="shared" si="11"/>
        <v>0</v>
      </c>
      <c r="N50" s="245">
        <f t="shared" si="11"/>
        <v>0</v>
      </c>
      <c r="O50" s="245">
        <f t="shared" si="11"/>
        <v>0</v>
      </c>
      <c r="P50" s="244">
        <f t="shared" si="11"/>
        <v>0</v>
      </c>
    </row>
    <row r="51" spans="1:16" ht="18.75" hidden="1">
      <c r="A51" s="236"/>
      <c r="B51" s="262"/>
      <c r="C51" s="237"/>
      <c r="D51" s="222">
        <f t="shared" si="1"/>
        <v>0</v>
      </c>
      <c r="E51" s="238"/>
      <c r="F51" s="238"/>
      <c r="G51" s="238"/>
      <c r="H51" s="238"/>
      <c r="I51" s="238"/>
      <c r="J51" s="238"/>
      <c r="K51" s="238"/>
      <c r="L51" s="238"/>
      <c r="M51" s="238"/>
      <c r="N51" s="238"/>
      <c r="O51" s="238"/>
      <c r="P51" s="239"/>
    </row>
    <row r="52" spans="1:16" ht="33" thickBot="1">
      <c r="A52" s="227" t="s">
        <v>14</v>
      </c>
      <c r="B52" s="259" t="s">
        <v>28</v>
      </c>
      <c r="C52" s="228">
        <v>616000</v>
      </c>
      <c r="D52" s="229">
        <f aca="true" t="shared" si="12" ref="D52:P52">D53</f>
        <v>0</v>
      </c>
      <c r="E52" s="229">
        <f t="shared" si="12"/>
        <v>0</v>
      </c>
      <c r="F52" s="229">
        <f t="shared" si="12"/>
        <v>0</v>
      </c>
      <c r="G52" s="229">
        <f t="shared" si="12"/>
        <v>0</v>
      </c>
      <c r="H52" s="229">
        <f t="shared" si="12"/>
        <v>0</v>
      </c>
      <c r="I52" s="229">
        <f t="shared" si="12"/>
        <v>0</v>
      </c>
      <c r="J52" s="229">
        <f t="shared" si="12"/>
        <v>0</v>
      </c>
      <c r="K52" s="229">
        <f t="shared" si="12"/>
        <v>0</v>
      </c>
      <c r="L52" s="229">
        <f t="shared" si="12"/>
        <v>0</v>
      </c>
      <c r="M52" s="229">
        <f t="shared" si="12"/>
        <v>0</v>
      </c>
      <c r="N52" s="229">
        <f t="shared" si="12"/>
        <v>0</v>
      </c>
      <c r="O52" s="229">
        <f t="shared" si="12"/>
        <v>0</v>
      </c>
      <c r="P52" s="230">
        <f t="shared" si="12"/>
        <v>0</v>
      </c>
    </row>
    <row r="53" spans="1:16" ht="18.75">
      <c r="A53" s="246">
        <v>1</v>
      </c>
      <c r="B53" s="263" t="s">
        <v>51</v>
      </c>
      <c r="C53" s="247">
        <v>616200</v>
      </c>
      <c r="D53" s="233">
        <f t="shared" si="1"/>
        <v>0</v>
      </c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9"/>
    </row>
    <row r="54" spans="1:16" ht="33" thickBot="1">
      <c r="A54" s="227" t="s">
        <v>15</v>
      </c>
      <c r="B54" s="259" t="s">
        <v>66</v>
      </c>
      <c r="C54" s="250"/>
      <c r="D54" s="229">
        <f aca="true" t="shared" si="13" ref="D54:I54">SUM(D55:D60)</f>
        <v>0</v>
      </c>
      <c r="E54" s="229">
        <f t="shared" si="13"/>
        <v>0</v>
      </c>
      <c r="F54" s="229">
        <f t="shared" si="13"/>
        <v>0</v>
      </c>
      <c r="G54" s="229">
        <f t="shared" si="13"/>
        <v>0</v>
      </c>
      <c r="H54" s="229">
        <f t="shared" si="13"/>
        <v>0</v>
      </c>
      <c r="I54" s="229">
        <f t="shared" si="13"/>
        <v>0</v>
      </c>
      <c r="J54" s="229">
        <f>SUM(J55:J60)</f>
        <v>0</v>
      </c>
      <c r="K54" s="229">
        <f aca="true" t="shared" si="14" ref="K54:P54">SUM(K55:K60)</f>
        <v>0</v>
      </c>
      <c r="L54" s="229">
        <f t="shared" si="14"/>
        <v>0</v>
      </c>
      <c r="M54" s="229">
        <f t="shared" si="14"/>
        <v>0</v>
      </c>
      <c r="N54" s="229">
        <f t="shared" si="14"/>
        <v>0</v>
      </c>
      <c r="O54" s="229">
        <f t="shared" si="14"/>
        <v>0</v>
      </c>
      <c r="P54" s="230">
        <f t="shared" si="14"/>
        <v>0</v>
      </c>
    </row>
    <row r="55" spans="1:16" ht="32.25">
      <c r="A55" s="251">
        <v>1</v>
      </c>
      <c r="B55" s="264" t="s">
        <v>52</v>
      </c>
      <c r="C55" s="252">
        <v>821100</v>
      </c>
      <c r="D55" s="233">
        <f t="shared" si="1"/>
        <v>0</v>
      </c>
      <c r="E55" s="253"/>
      <c r="F55" s="253"/>
      <c r="G55" s="253"/>
      <c r="H55" s="253"/>
      <c r="I55" s="253"/>
      <c r="J55" s="253"/>
      <c r="K55" s="253"/>
      <c r="L55" s="253"/>
      <c r="M55" s="253"/>
      <c r="N55" s="253"/>
      <c r="O55" s="253"/>
      <c r="P55" s="254"/>
    </row>
    <row r="56" spans="1:16" ht="18.75">
      <c r="A56" s="225">
        <v>2</v>
      </c>
      <c r="B56" s="257" t="s">
        <v>23</v>
      </c>
      <c r="C56" s="226">
        <v>821200</v>
      </c>
      <c r="D56" s="222">
        <f t="shared" si="1"/>
        <v>0</v>
      </c>
      <c r="E56" s="223"/>
      <c r="F56" s="223"/>
      <c r="G56" s="223"/>
      <c r="H56" s="223"/>
      <c r="I56" s="223"/>
      <c r="J56" s="223"/>
      <c r="K56" s="223"/>
      <c r="L56" s="223"/>
      <c r="M56" s="223"/>
      <c r="N56" s="223"/>
      <c r="O56" s="223"/>
      <c r="P56" s="224"/>
    </row>
    <row r="57" spans="1:16" ht="18.75">
      <c r="A57" s="225">
        <v>3</v>
      </c>
      <c r="B57" s="257" t="s">
        <v>24</v>
      </c>
      <c r="C57" s="226">
        <v>821300</v>
      </c>
      <c r="D57" s="222">
        <f t="shared" si="1"/>
        <v>0</v>
      </c>
      <c r="E57" s="223"/>
      <c r="F57" s="223"/>
      <c r="G57" s="223"/>
      <c r="H57" s="223"/>
      <c r="I57" s="223"/>
      <c r="J57" s="223"/>
      <c r="K57" s="223"/>
      <c r="L57" s="223"/>
      <c r="M57" s="223"/>
      <c r="N57" s="223"/>
      <c r="O57" s="223"/>
      <c r="P57" s="224"/>
    </row>
    <row r="58" spans="1:16" ht="18.75">
      <c r="A58" s="225">
        <v>4</v>
      </c>
      <c r="B58" s="262" t="s">
        <v>25</v>
      </c>
      <c r="C58" s="226">
        <v>821400</v>
      </c>
      <c r="D58" s="222">
        <f t="shared" si="1"/>
        <v>0</v>
      </c>
      <c r="E58" s="223"/>
      <c r="F58" s="223"/>
      <c r="G58" s="223"/>
      <c r="H58" s="223"/>
      <c r="I58" s="223"/>
      <c r="J58" s="223"/>
      <c r="K58" s="223"/>
      <c r="L58" s="223"/>
      <c r="M58" s="223"/>
      <c r="N58" s="223"/>
      <c r="O58" s="223"/>
      <c r="P58" s="224"/>
    </row>
    <row r="59" spans="1:16" ht="32.25">
      <c r="A59" s="225">
        <v>5</v>
      </c>
      <c r="B59" s="262" t="s">
        <v>26</v>
      </c>
      <c r="C59" s="226">
        <v>821500</v>
      </c>
      <c r="D59" s="222">
        <f t="shared" si="1"/>
        <v>0</v>
      </c>
      <c r="E59" s="223"/>
      <c r="F59" s="223"/>
      <c r="G59" s="223"/>
      <c r="H59" s="223"/>
      <c r="I59" s="255"/>
      <c r="J59" s="223"/>
      <c r="K59" s="223"/>
      <c r="L59" s="223"/>
      <c r="M59" s="223"/>
      <c r="N59" s="223"/>
      <c r="O59" s="223"/>
      <c r="P59" s="224"/>
    </row>
    <row r="60" spans="1:17" ht="32.25">
      <c r="A60" s="225">
        <v>6</v>
      </c>
      <c r="B60" s="262" t="s">
        <v>27</v>
      </c>
      <c r="C60" s="226">
        <v>821600</v>
      </c>
      <c r="D60" s="222">
        <f t="shared" si="1"/>
        <v>0</v>
      </c>
      <c r="E60" s="223"/>
      <c r="F60" s="223"/>
      <c r="G60" s="223"/>
      <c r="H60" s="223"/>
      <c r="I60" s="223"/>
      <c r="J60" s="223"/>
      <c r="K60" s="223"/>
      <c r="L60" s="223"/>
      <c r="M60" s="223"/>
      <c r="N60" s="223"/>
      <c r="O60" s="223"/>
      <c r="P60" s="224"/>
      <c r="Q60" s="6"/>
    </row>
    <row r="61" spans="1:17" ht="33" thickBot="1">
      <c r="A61" s="227"/>
      <c r="B61" s="259" t="s">
        <v>90</v>
      </c>
      <c r="C61" s="250"/>
      <c r="D61" s="229">
        <f aca="true" t="shared" si="15" ref="D61:P61">D54+D52+D46+D24+D12</f>
        <v>0</v>
      </c>
      <c r="E61" s="229">
        <f>E54+E52+E46+E24+E12</f>
        <v>0</v>
      </c>
      <c r="F61" s="229">
        <f>F54+F52+F46+F24+F12</f>
        <v>0</v>
      </c>
      <c r="G61" s="229">
        <f>G54+G52+G46+G24+G12</f>
        <v>0</v>
      </c>
      <c r="H61" s="229">
        <f>H54+H52+H46+H24+H12</f>
        <v>0</v>
      </c>
      <c r="I61" s="229">
        <f>I54+I52+I46+I24+I12</f>
        <v>0</v>
      </c>
      <c r="J61" s="229">
        <f t="shared" si="15"/>
        <v>0</v>
      </c>
      <c r="K61" s="229">
        <f t="shared" si="15"/>
        <v>0</v>
      </c>
      <c r="L61" s="229">
        <f t="shared" si="15"/>
        <v>0</v>
      </c>
      <c r="M61" s="229">
        <f t="shared" si="15"/>
        <v>0</v>
      </c>
      <c r="N61" s="229">
        <f t="shared" si="15"/>
        <v>0</v>
      </c>
      <c r="O61" s="229">
        <f t="shared" si="15"/>
        <v>0</v>
      </c>
      <c r="P61" s="230">
        <f t="shared" si="15"/>
        <v>0</v>
      </c>
      <c r="Q61" s="6"/>
    </row>
    <row r="62" spans="1:17" ht="18.75">
      <c r="A62" s="28"/>
      <c r="B62" s="29"/>
      <c r="C62" s="30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6"/>
    </row>
    <row r="63" spans="1:17" ht="18.75">
      <c r="A63" s="28"/>
      <c r="B63" s="29"/>
      <c r="C63" s="30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27" t="s">
        <v>55</v>
      </c>
      <c r="P63" s="31"/>
      <c r="Q63" s="6"/>
    </row>
    <row r="64" spans="1:17" ht="15.75" customHeight="1">
      <c r="A64" s="5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"/>
      <c r="N64" s="25"/>
      <c r="O64" s="25"/>
      <c r="P64" s="25"/>
      <c r="Q64" s="6"/>
    </row>
    <row r="65" spans="1:17" ht="15.75" customHeight="1">
      <c r="A65" s="5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"/>
      <c r="N65" s="2"/>
      <c r="O65" s="2"/>
      <c r="P65" s="2"/>
      <c r="Q65" s="6"/>
    </row>
    <row r="66" spans="1:17" ht="15" customHeight="1">
      <c r="A66" s="6"/>
      <c r="B66" s="23"/>
      <c r="C66" s="23"/>
      <c r="D66" s="23"/>
      <c r="E66" s="23"/>
      <c r="F66" s="23"/>
      <c r="G66" s="23"/>
      <c r="H66" s="23"/>
      <c r="I66" s="23"/>
      <c r="J66" s="23"/>
      <c r="K66" s="6"/>
      <c r="L66" s="7"/>
      <c r="M66" s="7"/>
      <c r="N66" s="6"/>
      <c r="Q66" s="6"/>
    </row>
    <row r="67" spans="1:16" ht="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1:16" ht="18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5"/>
      <c r="M68" s="3"/>
      <c r="N68" s="6"/>
      <c r="O68" s="5"/>
      <c r="P68" s="10"/>
    </row>
    <row r="69" spans="1:16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1:16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</sheetData>
  <sheetProtection/>
  <mergeCells count="10">
    <mergeCell ref="A8:A10"/>
    <mergeCell ref="B8:B10"/>
    <mergeCell ref="C8:C10"/>
    <mergeCell ref="D8:D10"/>
    <mergeCell ref="E8:P9"/>
    <mergeCell ref="A1:P1"/>
    <mergeCell ref="A2:B2"/>
    <mergeCell ref="C2:L2"/>
    <mergeCell ref="A5:L5"/>
    <mergeCell ref="D6:L6"/>
  </mergeCells>
  <printOptions/>
  <pageMargins left="0.31496062992125984" right="0.11811023622047245" top="0.7480314960629921" bottom="0.7480314960629921" header="0.31496062992125984" footer="0.31496062992125984"/>
  <pageSetup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D189"/>
  <sheetViews>
    <sheetView view="pageBreakPreview" zoomScale="80" zoomScaleSheetLayoutView="80" zoomScalePageLayoutView="0" workbookViewId="0" topLeftCell="A132">
      <pane xSplit="4" topLeftCell="G1" activePane="topRight" state="frozen"/>
      <selection pane="topLeft" activeCell="A10" sqref="A10"/>
      <selection pane="topRight" activeCell="G121" sqref="G121"/>
    </sheetView>
  </sheetViews>
  <sheetFormatPr defaultColWidth="9.140625" defaultRowHeight="15"/>
  <cols>
    <col min="1" max="1" width="6.421875" style="354" bestFit="1" customWidth="1"/>
    <col min="2" max="2" width="48.7109375" style="354" customWidth="1"/>
    <col min="3" max="3" width="13.00390625" style="354" customWidth="1"/>
    <col min="4" max="7" width="20.7109375" style="354" customWidth="1"/>
    <col min="8" max="8" width="17.8515625" style="354" bestFit="1" customWidth="1"/>
    <col min="9" max="19" width="15.8515625" style="354" hidden="1" customWidth="1"/>
    <col min="20" max="20" width="15.8515625" style="526" hidden="1" customWidth="1"/>
    <col min="21" max="29" width="15.8515625" style="354" customWidth="1"/>
    <col min="30" max="16384" width="9.140625" style="354" customWidth="1"/>
  </cols>
  <sheetData>
    <row r="1" spans="1:29" ht="18">
      <c r="A1" s="555" t="s">
        <v>53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6"/>
      <c r="N1" s="556"/>
      <c r="O1" s="556"/>
      <c r="P1" s="556"/>
      <c r="Q1" s="556"/>
      <c r="R1" s="556"/>
      <c r="S1" s="556"/>
      <c r="T1" s="556"/>
      <c r="U1" s="556"/>
      <c r="V1" s="556"/>
      <c r="W1" s="556"/>
      <c r="X1" s="556"/>
      <c r="Y1" s="556"/>
      <c r="Z1" s="556"/>
      <c r="AA1" s="556"/>
      <c r="AB1" s="556"/>
      <c r="AC1" s="556"/>
    </row>
    <row r="2" spans="26:28" ht="15.75" customHeight="1">
      <c r="Z2" s="557" t="s">
        <v>54</v>
      </c>
      <c r="AA2" s="557"/>
      <c r="AB2" s="355"/>
    </row>
    <row r="3" spans="1:29" ht="21.75" customHeight="1">
      <c r="A3" s="555" t="s">
        <v>58</v>
      </c>
      <c r="B3" s="555"/>
      <c r="C3" s="558" t="s">
        <v>127</v>
      </c>
      <c r="D3" s="558"/>
      <c r="E3" s="558"/>
      <c r="F3" s="558"/>
      <c r="G3" s="558"/>
      <c r="H3" s="558"/>
      <c r="I3" s="558"/>
      <c r="J3" s="558"/>
      <c r="K3" s="558"/>
      <c r="L3" s="558"/>
      <c r="M3" s="558"/>
      <c r="N3" s="558"/>
      <c r="O3" s="558"/>
      <c r="P3" s="558"/>
      <c r="Q3" s="558"/>
      <c r="R3" s="558"/>
      <c r="S3" s="558"/>
      <c r="T3" s="558"/>
      <c r="U3" s="558"/>
      <c r="V3" s="558"/>
      <c r="W3" s="353"/>
      <c r="Z3" s="557"/>
      <c r="AA3" s="557"/>
      <c r="AB3" s="356" t="s">
        <v>126</v>
      </c>
      <c r="AC3" s="353"/>
    </row>
    <row r="4" spans="1:29" ht="9.75" customHeight="1">
      <c r="A4" s="357"/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527"/>
      <c r="U4" s="357"/>
      <c r="V4" s="357"/>
      <c r="W4" s="357"/>
      <c r="X4" s="358"/>
      <c r="Y4" s="359"/>
      <c r="Z4" s="360"/>
      <c r="AA4" s="360"/>
      <c r="AB4" s="360"/>
      <c r="AC4" s="357"/>
    </row>
    <row r="5" spans="1:29" ht="40.5" customHeight="1">
      <c r="A5" s="557" t="s">
        <v>85</v>
      </c>
      <c r="B5" s="557"/>
      <c r="C5" s="557"/>
      <c r="D5" s="557"/>
      <c r="E5" s="557"/>
      <c r="F5" s="557"/>
      <c r="G5" s="557"/>
      <c r="H5" s="557"/>
      <c r="I5" s="557"/>
      <c r="J5" s="557"/>
      <c r="K5" s="557"/>
      <c r="L5" s="557"/>
      <c r="M5" s="557"/>
      <c r="N5" s="557"/>
      <c r="O5" s="557"/>
      <c r="P5" s="557"/>
      <c r="Q5" s="557"/>
      <c r="R5" s="557"/>
      <c r="S5" s="557"/>
      <c r="T5" s="557"/>
      <c r="U5" s="557"/>
      <c r="V5" s="557"/>
      <c r="W5" s="557"/>
      <c r="X5" s="557"/>
      <c r="Y5" s="359"/>
      <c r="Z5" s="361"/>
      <c r="AA5" s="361"/>
      <c r="AB5" s="361"/>
      <c r="AC5" s="362"/>
    </row>
    <row r="6" spans="1:29" ht="8.25" customHeight="1">
      <c r="A6" s="559"/>
      <c r="B6" s="559"/>
      <c r="C6" s="559"/>
      <c r="D6" s="559"/>
      <c r="E6" s="559"/>
      <c r="F6" s="559"/>
      <c r="G6" s="559"/>
      <c r="H6" s="559"/>
      <c r="I6" s="559"/>
      <c r="J6" s="559"/>
      <c r="K6" s="559"/>
      <c r="L6" s="559"/>
      <c r="M6" s="559"/>
      <c r="N6" s="559"/>
      <c r="O6" s="559"/>
      <c r="P6" s="559"/>
      <c r="Q6" s="559"/>
      <c r="R6" s="559"/>
      <c r="S6" s="559"/>
      <c r="T6" s="559"/>
      <c r="U6" s="559"/>
      <c r="V6" s="363"/>
      <c r="W6" s="363"/>
      <c r="X6" s="557"/>
      <c r="Y6" s="557"/>
      <c r="Z6" s="355"/>
      <c r="AA6" s="355"/>
      <c r="AB6" s="355"/>
      <c r="AC6" s="364"/>
    </row>
    <row r="7" spans="1:29" ht="6.75" customHeight="1">
      <c r="A7" s="365"/>
      <c r="B7" s="365"/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5"/>
      <c r="P7" s="365"/>
      <c r="Q7" s="365"/>
      <c r="R7" s="365"/>
      <c r="S7" s="365"/>
      <c r="T7" s="498"/>
      <c r="U7" s="365"/>
      <c r="V7" s="363"/>
      <c r="W7" s="363"/>
      <c r="X7" s="366"/>
      <c r="Y7" s="366"/>
      <c r="Z7" s="355"/>
      <c r="AA7" s="355"/>
      <c r="AB7" s="355"/>
      <c r="AC7" s="364"/>
    </row>
    <row r="8" spans="1:29" ht="4.5" customHeight="1">
      <c r="A8" s="365"/>
      <c r="B8" s="365"/>
      <c r="C8" s="365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  <c r="S8" s="365"/>
      <c r="T8" s="498"/>
      <c r="U8" s="365"/>
      <c r="V8" s="363"/>
      <c r="W8" s="363"/>
      <c r="X8" s="366"/>
      <c r="Y8" s="366"/>
      <c r="Z8" s="355"/>
      <c r="AA8" s="355"/>
      <c r="AB8" s="355"/>
      <c r="AC8" s="364"/>
    </row>
    <row r="9" spans="1:29" ht="5.25" customHeight="1" thickBot="1">
      <c r="A9" s="562"/>
      <c r="B9" s="562"/>
      <c r="C9" s="562"/>
      <c r="D9" s="367"/>
      <c r="E9" s="367"/>
      <c r="F9" s="367"/>
      <c r="G9" s="563"/>
      <c r="H9" s="563"/>
      <c r="I9" s="563"/>
      <c r="J9" s="563"/>
      <c r="K9" s="563"/>
      <c r="L9" s="563"/>
      <c r="M9" s="563"/>
      <c r="N9" s="563"/>
      <c r="O9" s="563"/>
      <c r="P9" s="563"/>
      <c r="Q9" s="563"/>
      <c r="R9" s="563"/>
      <c r="S9" s="563"/>
      <c r="T9" s="563"/>
      <c r="U9" s="563"/>
      <c r="V9" s="563"/>
      <c r="W9" s="563"/>
      <c r="X9" s="563"/>
      <c r="Y9" s="563"/>
      <c r="Z9" s="563"/>
      <c r="AA9" s="563"/>
      <c r="AB9" s="563"/>
      <c r="AC9" s="563"/>
    </row>
    <row r="10" spans="1:29" s="368" customFormat="1" ht="69" customHeight="1">
      <c r="A10" s="564" t="s">
        <v>0</v>
      </c>
      <c r="B10" s="567" t="s">
        <v>72</v>
      </c>
      <c r="C10" s="564" t="s">
        <v>1</v>
      </c>
      <c r="D10" s="545" t="s">
        <v>266</v>
      </c>
      <c r="E10" s="545" t="s">
        <v>267</v>
      </c>
      <c r="F10" s="545" t="s">
        <v>268</v>
      </c>
      <c r="G10" s="545" t="s">
        <v>269</v>
      </c>
      <c r="H10" s="548" t="s">
        <v>68</v>
      </c>
      <c r="I10" s="549"/>
      <c r="J10" s="549"/>
      <c r="K10" s="549"/>
      <c r="L10" s="549"/>
      <c r="M10" s="549"/>
      <c r="N10" s="549"/>
      <c r="O10" s="549"/>
      <c r="P10" s="549"/>
      <c r="Q10" s="549"/>
      <c r="R10" s="549"/>
      <c r="S10" s="549"/>
      <c r="T10" s="549"/>
      <c r="U10" s="550"/>
      <c r="V10" s="550"/>
      <c r="W10" s="550"/>
      <c r="X10" s="550"/>
      <c r="Y10" s="550"/>
      <c r="Z10" s="550"/>
      <c r="AA10" s="550"/>
      <c r="AB10" s="550"/>
      <c r="AC10" s="551"/>
    </row>
    <row r="11" spans="1:29" s="368" customFormat="1" ht="15.75" customHeight="1" thickBot="1">
      <c r="A11" s="565"/>
      <c r="B11" s="568"/>
      <c r="C11" s="565"/>
      <c r="D11" s="546"/>
      <c r="E11" s="546"/>
      <c r="F11" s="546"/>
      <c r="G11" s="546"/>
      <c r="H11" s="552"/>
      <c r="I11" s="553"/>
      <c r="J11" s="553"/>
      <c r="K11" s="553"/>
      <c r="L11" s="553"/>
      <c r="M11" s="553"/>
      <c r="N11" s="553"/>
      <c r="O11" s="553"/>
      <c r="P11" s="553"/>
      <c r="Q11" s="553"/>
      <c r="R11" s="553"/>
      <c r="S11" s="553"/>
      <c r="T11" s="553"/>
      <c r="U11" s="553"/>
      <c r="V11" s="553"/>
      <c r="W11" s="553"/>
      <c r="X11" s="553"/>
      <c r="Y11" s="553"/>
      <c r="Z11" s="553"/>
      <c r="AA11" s="553"/>
      <c r="AB11" s="553"/>
      <c r="AC11" s="554"/>
    </row>
    <row r="12" spans="1:29" s="368" customFormat="1" ht="48.75" customHeight="1" thickBot="1">
      <c r="A12" s="566"/>
      <c r="B12" s="569"/>
      <c r="C12" s="566"/>
      <c r="D12" s="547"/>
      <c r="E12" s="547"/>
      <c r="F12" s="547"/>
      <c r="G12" s="547"/>
      <c r="H12" s="151" t="s">
        <v>67</v>
      </c>
      <c r="I12" s="351" t="s">
        <v>128</v>
      </c>
      <c r="J12" s="351" t="s">
        <v>129</v>
      </c>
      <c r="K12" s="351" t="s">
        <v>130</v>
      </c>
      <c r="L12" s="351" t="s">
        <v>131</v>
      </c>
      <c r="M12" s="351" t="s">
        <v>132</v>
      </c>
      <c r="N12" s="351" t="s">
        <v>133</v>
      </c>
      <c r="O12" s="351" t="s">
        <v>134</v>
      </c>
      <c r="P12" s="351" t="s">
        <v>135</v>
      </c>
      <c r="Q12" s="351" t="s">
        <v>136</v>
      </c>
      <c r="R12" s="351" t="s">
        <v>137</v>
      </c>
      <c r="S12" s="351" t="s">
        <v>138</v>
      </c>
      <c r="T12" s="351" t="s">
        <v>139</v>
      </c>
      <c r="U12" s="542" t="s">
        <v>284</v>
      </c>
      <c r="V12" s="152" t="s">
        <v>2</v>
      </c>
      <c r="W12" s="152" t="s">
        <v>3</v>
      </c>
      <c r="X12" s="152" t="s">
        <v>4</v>
      </c>
      <c r="Y12" s="152" t="s">
        <v>17</v>
      </c>
      <c r="Z12" s="152" t="s">
        <v>18</v>
      </c>
      <c r="AA12" s="152" t="s">
        <v>19</v>
      </c>
      <c r="AB12" s="152" t="s">
        <v>76</v>
      </c>
      <c r="AC12" s="152" t="s">
        <v>5</v>
      </c>
    </row>
    <row r="13" spans="1:29" s="368" customFormat="1" ht="15.75" thickBot="1">
      <c r="A13" s="369">
        <v>1</v>
      </c>
      <c r="B13" s="370">
        <v>2</v>
      </c>
      <c r="C13" s="371">
        <v>3</v>
      </c>
      <c r="D13" s="369">
        <v>4</v>
      </c>
      <c r="E13" s="369">
        <v>5</v>
      </c>
      <c r="F13" s="369">
        <v>6</v>
      </c>
      <c r="G13" s="369" t="s">
        <v>84</v>
      </c>
      <c r="H13" s="369">
        <v>8</v>
      </c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>
        <v>9</v>
      </c>
      <c r="V13" s="369">
        <v>10</v>
      </c>
      <c r="W13" s="369">
        <v>11</v>
      </c>
      <c r="X13" s="369">
        <v>12</v>
      </c>
      <c r="Y13" s="369">
        <v>13</v>
      </c>
      <c r="Z13" s="369">
        <v>14</v>
      </c>
      <c r="AA13" s="369">
        <v>15</v>
      </c>
      <c r="AB13" s="369">
        <v>16</v>
      </c>
      <c r="AC13" s="369" t="s">
        <v>6</v>
      </c>
    </row>
    <row r="14" spans="1:29" s="368" customFormat="1" ht="22.5">
      <c r="A14" s="372" t="s">
        <v>7</v>
      </c>
      <c r="B14" s="373" t="s">
        <v>62</v>
      </c>
      <c r="C14" s="374"/>
      <c r="D14" s="505">
        <f aca="true" t="shared" si="0" ref="D14:AC14">D15+D31+D48+D59+D70+D78+D84+D89+D101+D106+D65</f>
        <v>16430000</v>
      </c>
      <c r="E14" s="505">
        <f t="shared" si="0"/>
        <v>0</v>
      </c>
      <c r="F14" s="505">
        <f t="shared" si="0"/>
        <v>16430000</v>
      </c>
      <c r="G14" s="505">
        <f t="shared" si="0"/>
        <v>16430000</v>
      </c>
      <c r="H14" s="505">
        <f t="shared" si="0"/>
        <v>16430000</v>
      </c>
      <c r="I14" s="506">
        <f t="shared" si="0"/>
        <v>503100</v>
      </c>
      <c r="J14" s="506">
        <f t="shared" si="0"/>
        <v>496670</v>
      </c>
      <c r="K14" s="506">
        <f t="shared" si="0"/>
        <v>2765230</v>
      </c>
      <c r="L14" s="506">
        <f t="shared" si="0"/>
        <v>670950</v>
      </c>
      <c r="M14" s="506">
        <f t="shared" si="0"/>
        <v>552150</v>
      </c>
      <c r="N14" s="506">
        <f t="shared" si="0"/>
        <v>7963970</v>
      </c>
      <c r="O14" s="506">
        <f t="shared" si="0"/>
        <v>618800</v>
      </c>
      <c r="P14" s="506">
        <f t="shared" si="0"/>
        <v>555550</v>
      </c>
      <c r="Q14" s="506">
        <f t="shared" si="0"/>
        <v>589000</v>
      </c>
      <c r="R14" s="506">
        <f t="shared" si="0"/>
        <v>631700</v>
      </c>
      <c r="S14" s="506">
        <f t="shared" si="0"/>
        <v>550080</v>
      </c>
      <c r="T14" s="506">
        <f t="shared" si="0"/>
        <v>532800</v>
      </c>
      <c r="U14" s="411">
        <f t="shared" si="0"/>
        <v>0</v>
      </c>
      <c r="V14" s="411">
        <f t="shared" si="0"/>
        <v>0</v>
      </c>
      <c r="W14" s="411">
        <f t="shared" si="0"/>
        <v>0</v>
      </c>
      <c r="X14" s="411">
        <f t="shared" si="0"/>
        <v>0</v>
      </c>
      <c r="Y14" s="411">
        <f t="shared" si="0"/>
        <v>0</v>
      </c>
      <c r="Z14" s="411">
        <f t="shared" si="0"/>
        <v>0</v>
      </c>
      <c r="AA14" s="411">
        <f t="shared" si="0"/>
        <v>0</v>
      </c>
      <c r="AB14" s="411">
        <f t="shared" si="0"/>
        <v>0</v>
      </c>
      <c r="AC14" s="412">
        <f t="shared" si="0"/>
        <v>0</v>
      </c>
    </row>
    <row r="15" spans="1:29" s="378" customFormat="1" ht="18.75">
      <c r="A15" s="375">
        <v>1</v>
      </c>
      <c r="B15" s="376" t="s">
        <v>20</v>
      </c>
      <c r="C15" s="377">
        <v>611100</v>
      </c>
      <c r="D15" s="414">
        <f>SUM(D16:D30)</f>
        <v>4631000</v>
      </c>
      <c r="E15" s="414">
        <f>SUM(E16:E30)</f>
        <v>0</v>
      </c>
      <c r="F15" s="414">
        <f>SUM(F16:F30)</f>
        <v>4631000</v>
      </c>
      <c r="G15" s="414">
        <f>H15+U15+V15+W15+X15+Y15+Z15+AA15+AB15+AC15</f>
        <v>4631000</v>
      </c>
      <c r="H15" s="414">
        <f>SUM(I15:T15)</f>
        <v>4631000</v>
      </c>
      <c r="I15" s="436">
        <f aca="true" t="shared" si="1" ref="I15:AC15">SUM(I16:I30)</f>
        <v>311000</v>
      </c>
      <c r="J15" s="436">
        <f t="shared" si="1"/>
        <v>311000</v>
      </c>
      <c r="K15" s="436">
        <f t="shared" si="1"/>
        <v>311000</v>
      </c>
      <c r="L15" s="436">
        <f t="shared" si="1"/>
        <v>422500</v>
      </c>
      <c r="M15" s="436">
        <f t="shared" si="1"/>
        <v>408800</v>
      </c>
      <c r="N15" s="436">
        <f t="shared" si="1"/>
        <v>409800</v>
      </c>
      <c r="O15" s="436">
        <f t="shared" si="1"/>
        <v>409800</v>
      </c>
      <c r="P15" s="436">
        <f t="shared" si="1"/>
        <v>409900</v>
      </c>
      <c r="Q15" s="436">
        <f t="shared" si="1"/>
        <v>408800</v>
      </c>
      <c r="R15" s="436">
        <f t="shared" si="1"/>
        <v>410800</v>
      </c>
      <c r="S15" s="436">
        <f t="shared" si="1"/>
        <v>408800</v>
      </c>
      <c r="T15" s="436">
        <f t="shared" si="1"/>
        <v>408800</v>
      </c>
      <c r="U15" s="414">
        <f t="shared" si="1"/>
        <v>0</v>
      </c>
      <c r="V15" s="414">
        <f t="shared" si="1"/>
        <v>0</v>
      </c>
      <c r="W15" s="414">
        <f t="shared" si="1"/>
        <v>0</v>
      </c>
      <c r="X15" s="414">
        <f t="shared" si="1"/>
        <v>0</v>
      </c>
      <c r="Y15" s="414">
        <f t="shared" si="1"/>
        <v>0</v>
      </c>
      <c r="Z15" s="414">
        <f t="shared" si="1"/>
        <v>0</v>
      </c>
      <c r="AA15" s="414">
        <f t="shared" si="1"/>
        <v>0</v>
      </c>
      <c r="AB15" s="414">
        <f t="shared" si="1"/>
        <v>0</v>
      </c>
      <c r="AC15" s="414">
        <f t="shared" si="1"/>
        <v>0</v>
      </c>
    </row>
    <row r="16" spans="1:29" ht="23.25">
      <c r="A16" s="379"/>
      <c r="B16" s="499" t="s">
        <v>140</v>
      </c>
      <c r="C16" s="502">
        <v>611111</v>
      </c>
      <c r="D16" s="504">
        <f>F16</f>
        <v>2144000</v>
      </c>
      <c r="E16" s="504"/>
      <c r="F16" s="504">
        <f>G16</f>
        <v>2144000</v>
      </c>
      <c r="G16" s="504">
        <f aca="true" t="shared" si="2" ref="G16:G30">H16+U16+V16+W16+X16+Y16+Z16+AA16+AB16+AC16</f>
        <v>2144000</v>
      </c>
      <c r="H16" s="504">
        <f aca="true" t="shared" si="3" ref="H16:H30">SUM(I16:T16)</f>
        <v>2144000</v>
      </c>
      <c r="I16" s="507">
        <v>150000</v>
      </c>
      <c r="J16" s="536">
        <v>168000</v>
      </c>
      <c r="K16" s="536">
        <v>166000</v>
      </c>
      <c r="L16" s="524">
        <v>183000</v>
      </c>
      <c r="M16" s="524">
        <v>179500</v>
      </c>
      <c r="N16" s="524">
        <v>166500</v>
      </c>
      <c r="O16" s="535">
        <v>157000</v>
      </c>
      <c r="P16" s="535">
        <v>156500</v>
      </c>
      <c r="Q16" s="535">
        <v>202000</v>
      </c>
      <c r="R16" s="535">
        <v>211500</v>
      </c>
      <c r="S16" s="535">
        <v>217000</v>
      </c>
      <c r="T16" s="535">
        <v>187000</v>
      </c>
      <c r="U16" s="416"/>
      <c r="V16" s="416"/>
      <c r="W16" s="416"/>
      <c r="X16" s="416"/>
      <c r="Y16" s="416"/>
      <c r="Z16" s="416"/>
      <c r="AA16" s="416"/>
      <c r="AB16" s="416"/>
      <c r="AC16" s="417"/>
    </row>
    <row r="17" spans="1:29" ht="23.25">
      <c r="A17" s="379"/>
      <c r="B17" s="499" t="s">
        <v>141</v>
      </c>
      <c r="C17" s="502">
        <v>611112</v>
      </c>
      <c r="D17" s="504">
        <f aca="true" t="shared" si="4" ref="D17:D30">F17</f>
        <v>1500</v>
      </c>
      <c r="E17" s="504"/>
      <c r="F17" s="504">
        <f aca="true" t="shared" si="5" ref="F17:F30">G17</f>
        <v>1500</v>
      </c>
      <c r="G17" s="504">
        <f t="shared" si="2"/>
        <v>1500</v>
      </c>
      <c r="H17" s="504">
        <f t="shared" si="3"/>
        <v>1500</v>
      </c>
      <c r="I17" s="507">
        <v>1000</v>
      </c>
      <c r="J17" s="536">
        <v>500</v>
      </c>
      <c r="K17" s="536">
        <v>0</v>
      </c>
      <c r="L17" s="524">
        <v>0</v>
      </c>
      <c r="M17" s="524">
        <v>0</v>
      </c>
      <c r="N17" s="524">
        <v>0</v>
      </c>
      <c r="O17" s="535">
        <v>0</v>
      </c>
      <c r="P17" s="535">
        <v>0</v>
      </c>
      <c r="Q17" s="535">
        <v>0</v>
      </c>
      <c r="R17" s="535"/>
      <c r="S17" s="535">
        <v>0</v>
      </c>
      <c r="T17" s="535">
        <v>0</v>
      </c>
      <c r="U17" s="416"/>
      <c r="V17" s="416"/>
      <c r="W17" s="416"/>
      <c r="X17" s="416"/>
      <c r="Y17" s="416"/>
      <c r="Z17" s="416"/>
      <c r="AA17" s="416"/>
      <c r="AB17" s="416"/>
      <c r="AC17" s="417"/>
    </row>
    <row r="18" spans="1:29" ht="23.25">
      <c r="A18" s="379"/>
      <c r="B18" s="499" t="s">
        <v>142</v>
      </c>
      <c r="C18" s="502">
        <v>611113</v>
      </c>
      <c r="D18" s="504">
        <f t="shared" si="4"/>
        <v>10000</v>
      </c>
      <c r="E18" s="504"/>
      <c r="F18" s="504">
        <f t="shared" si="5"/>
        <v>10000</v>
      </c>
      <c r="G18" s="504">
        <f t="shared" si="2"/>
        <v>10000</v>
      </c>
      <c r="H18" s="504">
        <f t="shared" si="3"/>
        <v>10000</v>
      </c>
      <c r="I18" s="507">
        <v>1500</v>
      </c>
      <c r="J18" s="536">
        <v>1500</v>
      </c>
      <c r="K18" s="536">
        <v>1500</v>
      </c>
      <c r="L18" s="524">
        <f>1500+2000</f>
        <v>3500</v>
      </c>
      <c r="M18" s="524">
        <v>2000</v>
      </c>
      <c r="N18" s="524">
        <v>0</v>
      </c>
      <c r="O18" s="535">
        <v>0</v>
      </c>
      <c r="P18" s="535">
        <v>0</v>
      </c>
      <c r="Q18" s="535">
        <v>0</v>
      </c>
      <c r="R18" s="535">
        <v>0</v>
      </c>
      <c r="S18" s="535">
        <v>0</v>
      </c>
      <c r="T18" s="535">
        <v>0</v>
      </c>
      <c r="U18" s="416"/>
      <c r="V18" s="416"/>
      <c r="W18" s="416"/>
      <c r="X18" s="416"/>
      <c r="Y18" s="416"/>
      <c r="Z18" s="416"/>
      <c r="AA18" s="416"/>
      <c r="AB18" s="416"/>
      <c r="AC18" s="417"/>
    </row>
    <row r="19" spans="1:29" ht="23.25">
      <c r="A19" s="379"/>
      <c r="B19" s="499" t="s">
        <v>143</v>
      </c>
      <c r="C19" s="502">
        <v>611114</v>
      </c>
      <c r="D19" s="504">
        <f t="shared" si="4"/>
        <v>114000</v>
      </c>
      <c r="E19" s="504"/>
      <c r="F19" s="504">
        <f t="shared" si="5"/>
        <v>114000</v>
      </c>
      <c r="G19" s="504">
        <f t="shared" si="2"/>
        <v>114000</v>
      </c>
      <c r="H19" s="504">
        <f t="shared" si="3"/>
        <v>114000</v>
      </c>
      <c r="I19" s="507">
        <v>8000</v>
      </c>
      <c r="J19" s="536">
        <v>8000</v>
      </c>
      <c r="K19" s="536">
        <v>8000</v>
      </c>
      <c r="L19" s="524">
        <v>10000</v>
      </c>
      <c r="M19" s="524">
        <v>10000</v>
      </c>
      <c r="N19" s="524">
        <v>10000</v>
      </c>
      <c r="O19" s="524">
        <v>10000</v>
      </c>
      <c r="P19" s="524">
        <v>10000</v>
      </c>
      <c r="Q19" s="524">
        <v>10000</v>
      </c>
      <c r="R19" s="524">
        <v>10000</v>
      </c>
      <c r="S19" s="524">
        <v>10000</v>
      </c>
      <c r="T19" s="524">
        <v>10000</v>
      </c>
      <c r="U19" s="416"/>
      <c r="V19" s="416"/>
      <c r="W19" s="416"/>
      <c r="X19" s="416"/>
      <c r="Y19" s="416"/>
      <c r="Z19" s="416"/>
      <c r="AA19" s="416"/>
      <c r="AB19" s="416"/>
      <c r="AC19" s="417"/>
    </row>
    <row r="20" spans="1:29" ht="23.25">
      <c r="A20" s="379"/>
      <c r="B20" s="499" t="s">
        <v>144</v>
      </c>
      <c r="C20" s="502">
        <v>611115</v>
      </c>
      <c r="D20" s="504">
        <f t="shared" si="4"/>
        <v>303000</v>
      </c>
      <c r="E20" s="504"/>
      <c r="F20" s="504">
        <f t="shared" si="5"/>
        <v>303000</v>
      </c>
      <c r="G20" s="504">
        <f t="shared" si="2"/>
        <v>303000</v>
      </c>
      <c r="H20" s="504">
        <f t="shared" si="3"/>
        <v>303000</v>
      </c>
      <c r="I20" s="507">
        <v>10000</v>
      </c>
      <c r="J20" s="536">
        <v>8000</v>
      </c>
      <c r="K20" s="536">
        <v>5000</v>
      </c>
      <c r="L20" s="524">
        <v>15000</v>
      </c>
      <c r="M20" s="524">
        <v>20000</v>
      </c>
      <c r="N20" s="524">
        <v>50000</v>
      </c>
      <c r="O20" s="535">
        <v>65000</v>
      </c>
      <c r="P20" s="535">
        <v>65000</v>
      </c>
      <c r="Q20" s="535">
        <v>20000</v>
      </c>
      <c r="R20" s="535">
        <v>10000</v>
      </c>
      <c r="S20" s="535">
        <v>5000</v>
      </c>
      <c r="T20" s="535">
        <v>30000</v>
      </c>
      <c r="U20" s="416"/>
      <c r="V20" s="416"/>
      <c r="W20" s="416"/>
      <c r="X20" s="416"/>
      <c r="Y20" s="416"/>
      <c r="Z20" s="416"/>
      <c r="AA20" s="416"/>
      <c r="AB20" s="416"/>
      <c r="AC20" s="417"/>
    </row>
    <row r="21" spans="1:29" ht="23.25">
      <c r="A21" s="379"/>
      <c r="B21" s="499" t="s">
        <v>145</v>
      </c>
      <c r="C21" s="502">
        <v>611116</v>
      </c>
      <c r="D21" s="504">
        <f t="shared" si="4"/>
        <v>3500</v>
      </c>
      <c r="E21" s="504"/>
      <c r="F21" s="504">
        <f t="shared" si="5"/>
        <v>3500</v>
      </c>
      <c r="G21" s="504">
        <f t="shared" si="2"/>
        <v>3500</v>
      </c>
      <c r="H21" s="504">
        <f t="shared" si="3"/>
        <v>3500</v>
      </c>
      <c r="I21" s="507">
        <v>500</v>
      </c>
      <c r="J21" s="536">
        <v>0</v>
      </c>
      <c r="K21" s="536">
        <v>500</v>
      </c>
      <c r="L21" s="524">
        <v>500</v>
      </c>
      <c r="M21" s="524">
        <v>500</v>
      </c>
      <c r="N21" s="524">
        <v>500</v>
      </c>
      <c r="O21" s="535">
        <v>0</v>
      </c>
      <c r="P21" s="535">
        <v>500</v>
      </c>
      <c r="Q21" s="535">
        <v>0</v>
      </c>
      <c r="R21" s="535">
        <v>500</v>
      </c>
      <c r="S21" s="535">
        <v>0</v>
      </c>
      <c r="T21" s="535">
        <v>0</v>
      </c>
      <c r="U21" s="416"/>
      <c r="V21" s="416"/>
      <c r="W21" s="416"/>
      <c r="X21" s="416"/>
      <c r="Y21" s="416"/>
      <c r="Z21" s="416"/>
      <c r="AA21" s="416"/>
      <c r="AB21" s="416"/>
      <c r="AC21" s="417"/>
    </row>
    <row r="22" spans="1:29" ht="23.25">
      <c r="A22" s="379"/>
      <c r="B22" s="499" t="s">
        <v>146</v>
      </c>
      <c r="C22" s="502">
        <v>611117</v>
      </c>
      <c r="D22" s="504">
        <f t="shared" si="4"/>
        <v>70000</v>
      </c>
      <c r="E22" s="504"/>
      <c r="F22" s="504">
        <f t="shared" si="5"/>
        <v>70000</v>
      </c>
      <c r="G22" s="504">
        <f t="shared" si="2"/>
        <v>70000</v>
      </c>
      <c r="H22" s="504">
        <f t="shared" si="3"/>
        <v>70000</v>
      </c>
      <c r="I22" s="507">
        <v>15000</v>
      </c>
      <c r="J22" s="536">
        <v>0</v>
      </c>
      <c r="K22" s="536">
        <v>5000</v>
      </c>
      <c r="L22" s="524">
        <v>20000</v>
      </c>
      <c r="M22" s="524">
        <v>20000</v>
      </c>
      <c r="N22" s="524">
        <v>5000</v>
      </c>
      <c r="O22" s="535">
        <v>0</v>
      </c>
      <c r="P22" s="535">
        <v>0</v>
      </c>
      <c r="Q22" s="535">
        <v>0</v>
      </c>
      <c r="R22" s="535">
        <v>0</v>
      </c>
      <c r="S22" s="535">
        <v>0</v>
      </c>
      <c r="T22" s="535">
        <v>5000</v>
      </c>
      <c r="U22" s="416"/>
      <c r="V22" s="416"/>
      <c r="W22" s="416"/>
      <c r="X22" s="416"/>
      <c r="Y22" s="416"/>
      <c r="Z22" s="416"/>
      <c r="AA22" s="416"/>
      <c r="AB22" s="416"/>
      <c r="AC22" s="417"/>
    </row>
    <row r="23" spans="1:29" ht="23.25">
      <c r="A23" s="379"/>
      <c r="B23" s="500" t="s">
        <v>147</v>
      </c>
      <c r="C23" s="502">
        <v>611122</v>
      </c>
      <c r="D23" s="504">
        <f t="shared" si="4"/>
        <v>320000</v>
      </c>
      <c r="E23" s="504"/>
      <c r="F23" s="504">
        <f t="shared" si="5"/>
        <v>320000</v>
      </c>
      <c r="G23" s="504">
        <f t="shared" si="2"/>
        <v>320000</v>
      </c>
      <c r="H23" s="504">
        <f t="shared" si="3"/>
        <v>320000</v>
      </c>
      <c r="I23" s="507">
        <v>16000</v>
      </c>
      <c r="J23" s="536">
        <v>16000</v>
      </c>
      <c r="K23" s="536">
        <v>16000</v>
      </c>
      <c r="L23" s="524">
        <f>27000+8000+500+1500+3000</f>
        <v>40000</v>
      </c>
      <c r="M23" s="524">
        <v>29000</v>
      </c>
      <c r="N23" s="524">
        <v>29000</v>
      </c>
      <c r="O23" s="524">
        <v>29000</v>
      </c>
      <c r="P23" s="524">
        <v>29000</v>
      </c>
      <c r="Q23" s="524">
        <v>29000</v>
      </c>
      <c r="R23" s="524">
        <v>29000</v>
      </c>
      <c r="S23" s="524">
        <v>29000</v>
      </c>
      <c r="T23" s="524">
        <v>29000</v>
      </c>
      <c r="U23" s="416"/>
      <c r="V23" s="416"/>
      <c r="W23" s="416"/>
      <c r="X23" s="416"/>
      <c r="Y23" s="416"/>
      <c r="Z23" s="416"/>
      <c r="AA23" s="416"/>
      <c r="AB23" s="416"/>
      <c r="AC23" s="417"/>
    </row>
    <row r="24" spans="1:29" ht="23.25">
      <c r="A24" s="379"/>
      <c r="B24" s="500" t="s">
        <v>148</v>
      </c>
      <c r="C24" s="502">
        <v>611123</v>
      </c>
      <c r="D24" s="504">
        <f t="shared" si="4"/>
        <v>921000</v>
      </c>
      <c r="E24" s="504"/>
      <c r="F24" s="504">
        <f t="shared" si="5"/>
        <v>921000</v>
      </c>
      <c r="G24" s="504">
        <f t="shared" si="2"/>
        <v>921000</v>
      </c>
      <c r="H24" s="504">
        <f t="shared" si="3"/>
        <v>921000</v>
      </c>
      <c r="I24" s="507">
        <v>60000</v>
      </c>
      <c r="J24" s="537">
        <v>60000</v>
      </c>
      <c r="K24" s="537">
        <v>60000</v>
      </c>
      <c r="L24" s="524">
        <v>83000</v>
      </c>
      <c r="M24" s="524">
        <v>82000</v>
      </c>
      <c r="N24" s="524">
        <v>82000</v>
      </c>
      <c r="O24" s="524">
        <v>83000</v>
      </c>
      <c r="P24" s="524">
        <v>82000</v>
      </c>
      <c r="Q24" s="524">
        <v>82000</v>
      </c>
      <c r="R24" s="524">
        <v>83000</v>
      </c>
      <c r="S24" s="524">
        <v>82000</v>
      </c>
      <c r="T24" s="524">
        <v>82000</v>
      </c>
      <c r="U24" s="416"/>
      <c r="V24" s="416"/>
      <c r="W24" s="416"/>
      <c r="X24" s="416"/>
      <c r="Y24" s="416"/>
      <c r="Z24" s="416"/>
      <c r="AA24" s="416"/>
      <c r="AB24" s="416"/>
      <c r="AC24" s="417"/>
    </row>
    <row r="25" spans="1:29" ht="23.25">
      <c r="A25" s="379"/>
      <c r="B25" s="500" t="s">
        <v>149</v>
      </c>
      <c r="C25" s="502">
        <v>611124</v>
      </c>
      <c r="D25" s="504">
        <f t="shared" si="4"/>
        <v>606000</v>
      </c>
      <c r="E25" s="504"/>
      <c r="F25" s="504">
        <f t="shared" si="5"/>
        <v>606000</v>
      </c>
      <c r="G25" s="504">
        <f t="shared" si="2"/>
        <v>606000</v>
      </c>
      <c r="H25" s="504">
        <f t="shared" si="3"/>
        <v>606000</v>
      </c>
      <c r="I25" s="507">
        <v>40000</v>
      </c>
      <c r="J25" s="536">
        <v>40000</v>
      </c>
      <c r="K25" s="536">
        <v>40000</v>
      </c>
      <c r="L25" s="524">
        <v>54000</v>
      </c>
      <c r="M25" s="524">
        <v>54000</v>
      </c>
      <c r="N25" s="524">
        <v>54000</v>
      </c>
      <c r="O25" s="524">
        <v>54000</v>
      </c>
      <c r="P25" s="524">
        <v>54000</v>
      </c>
      <c r="Q25" s="524">
        <v>54000</v>
      </c>
      <c r="R25" s="524">
        <v>54000</v>
      </c>
      <c r="S25" s="524">
        <v>54000</v>
      </c>
      <c r="T25" s="524">
        <v>54000</v>
      </c>
      <c r="U25" s="416"/>
      <c r="V25" s="416"/>
      <c r="W25" s="416"/>
      <c r="X25" s="416"/>
      <c r="Y25" s="416"/>
      <c r="Z25" s="416"/>
      <c r="AA25" s="416"/>
      <c r="AB25" s="416"/>
      <c r="AC25" s="417"/>
    </row>
    <row r="26" spans="1:29" ht="23.25">
      <c r="A26" s="379"/>
      <c r="B26" s="500" t="s">
        <v>150</v>
      </c>
      <c r="C26" s="502">
        <v>611125</v>
      </c>
      <c r="D26" s="504">
        <f t="shared" si="4"/>
        <v>62000</v>
      </c>
      <c r="E26" s="504"/>
      <c r="F26" s="504">
        <f t="shared" si="5"/>
        <v>62000</v>
      </c>
      <c r="G26" s="504">
        <f t="shared" si="2"/>
        <v>62000</v>
      </c>
      <c r="H26" s="504">
        <f t="shared" si="3"/>
        <v>62000</v>
      </c>
      <c r="I26" s="507">
        <v>4000</v>
      </c>
      <c r="J26" s="536">
        <v>4000</v>
      </c>
      <c r="K26" s="536">
        <v>4000</v>
      </c>
      <c r="L26" s="524">
        <v>6000</v>
      </c>
      <c r="M26" s="524">
        <v>5500</v>
      </c>
      <c r="N26" s="524">
        <v>5500</v>
      </c>
      <c r="O26" s="524">
        <v>5500</v>
      </c>
      <c r="P26" s="524">
        <v>5500</v>
      </c>
      <c r="Q26" s="524">
        <v>5500</v>
      </c>
      <c r="R26" s="524">
        <v>5500</v>
      </c>
      <c r="S26" s="524">
        <v>5500</v>
      </c>
      <c r="T26" s="524">
        <v>5500</v>
      </c>
      <c r="U26" s="416"/>
      <c r="V26" s="416"/>
      <c r="W26" s="416"/>
      <c r="X26" s="416"/>
      <c r="Y26" s="416"/>
      <c r="Z26" s="416"/>
      <c r="AA26" s="416"/>
      <c r="AB26" s="416"/>
      <c r="AC26" s="417"/>
    </row>
    <row r="27" spans="1:29" ht="23.25">
      <c r="A27" s="379"/>
      <c r="B27" s="500" t="s">
        <v>151</v>
      </c>
      <c r="C27" s="502">
        <v>611126</v>
      </c>
      <c r="D27" s="504">
        <f t="shared" si="4"/>
        <v>31000</v>
      </c>
      <c r="E27" s="504"/>
      <c r="F27" s="504">
        <f t="shared" si="5"/>
        <v>31000</v>
      </c>
      <c r="G27" s="504">
        <f t="shared" si="2"/>
        <v>31000</v>
      </c>
      <c r="H27" s="504">
        <f t="shared" si="3"/>
        <v>31000</v>
      </c>
      <c r="I27" s="507">
        <v>2500</v>
      </c>
      <c r="J27" s="536">
        <v>2500</v>
      </c>
      <c r="K27" s="536">
        <v>2500</v>
      </c>
      <c r="L27" s="524">
        <v>2700</v>
      </c>
      <c r="M27" s="524">
        <v>2600</v>
      </c>
      <c r="N27" s="524">
        <v>2600</v>
      </c>
      <c r="O27" s="524">
        <v>2600</v>
      </c>
      <c r="P27" s="524">
        <v>2600</v>
      </c>
      <c r="Q27" s="524">
        <v>2600</v>
      </c>
      <c r="R27" s="524">
        <v>2600</v>
      </c>
      <c r="S27" s="524">
        <v>2600</v>
      </c>
      <c r="T27" s="524">
        <v>2600</v>
      </c>
      <c r="U27" s="416"/>
      <c r="V27" s="416"/>
      <c r="W27" s="416"/>
      <c r="X27" s="416"/>
      <c r="Y27" s="416"/>
      <c r="Z27" s="416"/>
      <c r="AA27" s="416"/>
      <c r="AB27" s="416"/>
      <c r="AC27" s="417"/>
    </row>
    <row r="28" spans="1:29" ht="23.25">
      <c r="A28" s="379"/>
      <c r="B28" s="500" t="s">
        <v>152</v>
      </c>
      <c r="C28" s="502">
        <v>611127</v>
      </c>
      <c r="D28" s="504">
        <f t="shared" si="4"/>
        <v>0</v>
      </c>
      <c r="E28" s="504"/>
      <c r="F28" s="504">
        <f t="shared" si="5"/>
        <v>0</v>
      </c>
      <c r="G28" s="504">
        <f t="shared" si="2"/>
        <v>0</v>
      </c>
      <c r="H28" s="504">
        <f t="shared" si="3"/>
        <v>0</v>
      </c>
      <c r="I28" s="507">
        <v>0</v>
      </c>
      <c r="J28" s="536">
        <v>0</v>
      </c>
      <c r="K28" s="536">
        <v>0</v>
      </c>
      <c r="L28" s="524">
        <v>0</v>
      </c>
      <c r="M28" s="524">
        <v>0</v>
      </c>
      <c r="N28" s="524">
        <v>0</v>
      </c>
      <c r="O28" s="524">
        <v>0</v>
      </c>
      <c r="P28" s="524">
        <v>0</v>
      </c>
      <c r="Q28" s="524">
        <v>0</v>
      </c>
      <c r="R28" s="524">
        <v>0</v>
      </c>
      <c r="S28" s="524">
        <v>0</v>
      </c>
      <c r="T28" s="524">
        <v>0</v>
      </c>
      <c r="U28" s="416"/>
      <c r="V28" s="416"/>
      <c r="W28" s="416"/>
      <c r="X28" s="416"/>
      <c r="Y28" s="416"/>
      <c r="Z28" s="416"/>
      <c r="AA28" s="416"/>
      <c r="AB28" s="416"/>
      <c r="AC28" s="417"/>
    </row>
    <row r="29" spans="1:29" ht="31.5">
      <c r="A29" s="379"/>
      <c r="B29" s="500" t="s">
        <v>153</v>
      </c>
      <c r="C29" s="502">
        <v>611132</v>
      </c>
      <c r="D29" s="504">
        <f t="shared" si="4"/>
        <v>8000</v>
      </c>
      <c r="E29" s="504"/>
      <c r="F29" s="504">
        <f t="shared" si="5"/>
        <v>8000</v>
      </c>
      <c r="G29" s="504">
        <f t="shared" si="2"/>
        <v>8000</v>
      </c>
      <c r="H29" s="504">
        <f t="shared" si="3"/>
        <v>8000</v>
      </c>
      <c r="I29" s="507">
        <v>500</v>
      </c>
      <c r="J29" s="536">
        <v>500</v>
      </c>
      <c r="K29" s="536">
        <v>500</v>
      </c>
      <c r="L29" s="524">
        <v>800</v>
      </c>
      <c r="M29" s="524">
        <v>700</v>
      </c>
      <c r="N29" s="524">
        <v>700</v>
      </c>
      <c r="O29" s="524">
        <v>700</v>
      </c>
      <c r="P29" s="524">
        <v>800</v>
      </c>
      <c r="Q29" s="524">
        <v>700</v>
      </c>
      <c r="R29" s="524">
        <v>700</v>
      </c>
      <c r="S29" s="524">
        <v>700</v>
      </c>
      <c r="T29" s="524">
        <v>700</v>
      </c>
      <c r="U29" s="416"/>
      <c r="V29" s="416"/>
      <c r="W29" s="416"/>
      <c r="X29" s="416"/>
      <c r="Y29" s="416"/>
      <c r="Z29" s="416"/>
      <c r="AA29" s="416"/>
      <c r="AB29" s="416"/>
      <c r="AC29" s="417"/>
    </row>
    <row r="30" spans="1:29" ht="23.25">
      <c r="A30" s="379"/>
      <c r="B30" s="500" t="s">
        <v>154</v>
      </c>
      <c r="C30" s="502">
        <v>611141</v>
      </c>
      <c r="D30" s="504">
        <f t="shared" si="4"/>
        <v>37000</v>
      </c>
      <c r="E30" s="504"/>
      <c r="F30" s="504">
        <f t="shared" si="5"/>
        <v>37000</v>
      </c>
      <c r="G30" s="504">
        <f t="shared" si="2"/>
        <v>37000</v>
      </c>
      <c r="H30" s="504">
        <f t="shared" si="3"/>
        <v>37000</v>
      </c>
      <c r="I30" s="507">
        <v>2000</v>
      </c>
      <c r="J30" s="536">
        <v>2000</v>
      </c>
      <c r="K30" s="536">
        <v>2000</v>
      </c>
      <c r="L30" s="524">
        <v>4000</v>
      </c>
      <c r="M30" s="524">
        <v>3000</v>
      </c>
      <c r="N30" s="524">
        <v>4000</v>
      </c>
      <c r="O30" s="524">
        <v>3000</v>
      </c>
      <c r="P30" s="524">
        <v>4000</v>
      </c>
      <c r="Q30" s="524">
        <v>3000</v>
      </c>
      <c r="R30" s="524">
        <v>4000</v>
      </c>
      <c r="S30" s="524">
        <v>3000</v>
      </c>
      <c r="T30" s="524">
        <v>3000</v>
      </c>
      <c r="U30" s="416"/>
      <c r="V30" s="416"/>
      <c r="W30" s="416"/>
      <c r="X30" s="416"/>
      <c r="Y30" s="416"/>
      <c r="Z30" s="416"/>
      <c r="AA30" s="416"/>
      <c r="AB30" s="416"/>
      <c r="AC30" s="417"/>
    </row>
    <row r="31" spans="1:29" s="378" customFormat="1" ht="37.5">
      <c r="A31" s="375">
        <v>2</v>
      </c>
      <c r="B31" s="380" t="s">
        <v>40</v>
      </c>
      <c r="C31" s="377">
        <v>611200</v>
      </c>
      <c r="D31" s="414">
        <f>SUM(D32:D47)</f>
        <v>742000</v>
      </c>
      <c r="E31" s="414">
        <f>SUM(E32:E47)</f>
        <v>0</v>
      </c>
      <c r="F31" s="414">
        <f>SUM(F32:F47)</f>
        <v>742000</v>
      </c>
      <c r="G31" s="414">
        <f>H31+U31+V31+W31+X31+Y31+Z31+AA31+AB31+AC31</f>
        <v>742000</v>
      </c>
      <c r="H31" s="414">
        <f>SUM(I31:T31)</f>
        <v>742000</v>
      </c>
      <c r="I31" s="436">
        <f aca="true" t="shared" si="6" ref="I31:AC31">SUM(I32:I47)</f>
        <v>47200</v>
      </c>
      <c r="J31" s="436">
        <f t="shared" si="6"/>
        <v>56200</v>
      </c>
      <c r="K31" s="436">
        <f t="shared" si="6"/>
        <v>49200</v>
      </c>
      <c r="L31" s="436">
        <f t="shared" si="6"/>
        <v>73800</v>
      </c>
      <c r="M31" s="436">
        <f t="shared" si="6"/>
        <v>55200</v>
      </c>
      <c r="N31" s="436">
        <f t="shared" si="6"/>
        <v>51800</v>
      </c>
      <c r="O31" s="436">
        <f t="shared" si="6"/>
        <v>105900</v>
      </c>
      <c r="P31" s="436">
        <f t="shared" si="6"/>
        <v>48800</v>
      </c>
      <c r="Q31" s="436">
        <f t="shared" si="6"/>
        <v>67300</v>
      </c>
      <c r="R31" s="436">
        <f t="shared" si="6"/>
        <v>76500</v>
      </c>
      <c r="S31" s="436">
        <f t="shared" si="6"/>
        <v>59300</v>
      </c>
      <c r="T31" s="436">
        <f t="shared" si="6"/>
        <v>50800</v>
      </c>
      <c r="U31" s="414">
        <f t="shared" si="6"/>
        <v>0</v>
      </c>
      <c r="V31" s="414">
        <f t="shared" si="6"/>
        <v>0</v>
      </c>
      <c r="W31" s="414">
        <f t="shared" si="6"/>
        <v>0</v>
      </c>
      <c r="X31" s="414">
        <f t="shared" si="6"/>
        <v>0</v>
      </c>
      <c r="Y31" s="414">
        <f t="shared" si="6"/>
        <v>0</v>
      </c>
      <c r="Z31" s="414">
        <f t="shared" si="6"/>
        <v>0</v>
      </c>
      <c r="AA31" s="414">
        <f t="shared" si="6"/>
        <v>0</v>
      </c>
      <c r="AB31" s="414">
        <f t="shared" si="6"/>
        <v>0</v>
      </c>
      <c r="AC31" s="414">
        <f t="shared" si="6"/>
        <v>0</v>
      </c>
    </row>
    <row r="32" spans="1:29" ht="23.25">
      <c r="A32" s="379"/>
      <c r="B32" s="499" t="s">
        <v>155</v>
      </c>
      <c r="C32" s="502">
        <v>611211</v>
      </c>
      <c r="D32" s="504">
        <f>F32</f>
        <v>168000</v>
      </c>
      <c r="E32" s="504"/>
      <c r="F32" s="504">
        <f>G32</f>
        <v>168000</v>
      </c>
      <c r="G32" s="504">
        <f aca="true" t="shared" si="7" ref="G32:G95">H32+U32+V32+W32+X32+Y32+Z32+AA32+AB32+AC32</f>
        <v>168000</v>
      </c>
      <c r="H32" s="504">
        <f aca="true" t="shared" si="8" ref="H32:H95">SUM(I32:T32)</f>
        <v>168000</v>
      </c>
      <c r="I32" s="507">
        <v>10000</v>
      </c>
      <c r="J32" s="536">
        <v>12000</v>
      </c>
      <c r="K32" s="536">
        <v>12000</v>
      </c>
      <c r="L32" s="535">
        <v>15000</v>
      </c>
      <c r="M32" s="524">
        <v>15000</v>
      </c>
      <c r="N32" s="524">
        <v>14000</v>
      </c>
      <c r="O32" s="535">
        <v>10000</v>
      </c>
      <c r="P32" s="535">
        <v>10000</v>
      </c>
      <c r="Q32" s="535">
        <v>23000</v>
      </c>
      <c r="R32" s="535">
        <v>17000</v>
      </c>
      <c r="S32" s="535">
        <v>15000</v>
      </c>
      <c r="T32" s="535">
        <v>15000</v>
      </c>
      <c r="U32" s="416"/>
      <c r="V32" s="416"/>
      <c r="W32" s="416"/>
      <c r="X32" s="416"/>
      <c r="Y32" s="416"/>
      <c r="Z32" s="416"/>
      <c r="AA32" s="416"/>
      <c r="AB32" s="416"/>
      <c r="AC32" s="417"/>
    </row>
    <row r="33" spans="1:29" ht="23.25">
      <c r="A33" s="379"/>
      <c r="B33" s="499" t="s">
        <v>156</v>
      </c>
      <c r="C33" s="502">
        <v>611213</v>
      </c>
      <c r="D33" s="504">
        <f aca="true" t="shared" si="9" ref="D33:D47">F33</f>
        <v>29000</v>
      </c>
      <c r="E33" s="504"/>
      <c r="F33" s="504">
        <f aca="true" t="shared" si="10" ref="F33:F47">G33</f>
        <v>29000</v>
      </c>
      <c r="G33" s="504">
        <f t="shared" si="7"/>
        <v>29000</v>
      </c>
      <c r="H33" s="504">
        <f t="shared" si="8"/>
        <v>29000</v>
      </c>
      <c r="I33" s="507">
        <v>3500</v>
      </c>
      <c r="J33" s="536">
        <v>3500</v>
      </c>
      <c r="K33" s="536">
        <v>3500</v>
      </c>
      <c r="L33" s="524">
        <v>2500</v>
      </c>
      <c r="M33" s="524">
        <v>2000</v>
      </c>
      <c r="N33" s="524">
        <v>2000</v>
      </c>
      <c r="O33" s="535">
        <v>2000</v>
      </c>
      <c r="P33" s="535">
        <v>2000</v>
      </c>
      <c r="Q33" s="535">
        <v>2000</v>
      </c>
      <c r="R33" s="535">
        <v>2000</v>
      </c>
      <c r="S33" s="535">
        <v>2000</v>
      </c>
      <c r="T33" s="535">
        <v>2000</v>
      </c>
      <c r="U33" s="416"/>
      <c r="V33" s="416"/>
      <c r="W33" s="416"/>
      <c r="X33" s="416"/>
      <c r="Y33" s="416"/>
      <c r="Z33" s="416"/>
      <c r="AA33" s="416"/>
      <c r="AB33" s="416"/>
      <c r="AC33" s="417"/>
    </row>
    <row r="34" spans="1:29" ht="23.25">
      <c r="A34" s="379"/>
      <c r="B34" s="499" t="s">
        <v>157</v>
      </c>
      <c r="C34" s="502">
        <v>611214</v>
      </c>
      <c r="D34" s="504">
        <f t="shared" si="9"/>
        <v>10000</v>
      </c>
      <c r="E34" s="504"/>
      <c r="F34" s="504">
        <f t="shared" si="10"/>
        <v>10000</v>
      </c>
      <c r="G34" s="504">
        <f t="shared" si="7"/>
        <v>10000</v>
      </c>
      <c r="H34" s="504">
        <f t="shared" si="8"/>
        <v>10000</v>
      </c>
      <c r="I34" s="507">
        <v>2500</v>
      </c>
      <c r="J34" s="536">
        <v>2500</v>
      </c>
      <c r="K34" s="536">
        <v>2500</v>
      </c>
      <c r="L34" s="524">
        <v>0</v>
      </c>
      <c r="M34" s="524">
        <v>0</v>
      </c>
      <c r="N34" s="524">
        <v>0</v>
      </c>
      <c r="O34" s="535">
        <v>0</v>
      </c>
      <c r="P34" s="535">
        <v>0</v>
      </c>
      <c r="Q34" s="535">
        <v>1000</v>
      </c>
      <c r="R34" s="535">
        <v>1500</v>
      </c>
      <c r="S34" s="535">
        <v>0</v>
      </c>
      <c r="T34" s="535">
        <v>0</v>
      </c>
      <c r="U34" s="416"/>
      <c r="V34" s="416"/>
      <c r="W34" s="416"/>
      <c r="X34" s="416"/>
      <c r="Y34" s="416"/>
      <c r="Z34" s="416"/>
      <c r="AA34" s="416"/>
      <c r="AB34" s="416"/>
      <c r="AC34" s="417"/>
    </row>
    <row r="35" spans="1:29" ht="23.25">
      <c r="A35" s="379"/>
      <c r="B35" s="499" t="s">
        <v>158</v>
      </c>
      <c r="C35" s="502">
        <v>611221</v>
      </c>
      <c r="D35" s="504">
        <f t="shared" si="9"/>
        <v>302000</v>
      </c>
      <c r="E35" s="504"/>
      <c r="F35" s="504">
        <f t="shared" si="10"/>
        <v>302000</v>
      </c>
      <c r="G35" s="504">
        <f t="shared" si="7"/>
        <v>302000</v>
      </c>
      <c r="H35" s="504">
        <f t="shared" si="8"/>
        <v>302000</v>
      </c>
      <c r="I35" s="507">
        <v>20000</v>
      </c>
      <c r="J35" s="536">
        <v>22000</v>
      </c>
      <c r="K35" s="536">
        <v>22000</v>
      </c>
      <c r="L35" s="524">
        <v>25000</v>
      </c>
      <c r="M35" s="524">
        <v>23000</v>
      </c>
      <c r="N35" s="524">
        <v>23000</v>
      </c>
      <c r="O35" s="535">
        <v>23000</v>
      </c>
      <c r="P35" s="535">
        <v>23000</v>
      </c>
      <c r="Q35" s="535">
        <v>32000</v>
      </c>
      <c r="R35" s="535">
        <v>32000</v>
      </c>
      <c r="S35" s="535">
        <v>32000</v>
      </c>
      <c r="T35" s="535">
        <v>25000</v>
      </c>
      <c r="U35" s="416"/>
      <c r="V35" s="416"/>
      <c r="W35" s="416"/>
      <c r="X35" s="416"/>
      <c r="Y35" s="416"/>
      <c r="Z35" s="416"/>
      <c r="AA35" s="416"/>
      <c r="AB35" s="416"/>
      <c r="AC35" s="417"/>
    </row>
    <row r="36" spans="1:29" ht="23.25">
      <c r="A36" s="379"/>
      <c r="B36" s="499" t="s">
        <v>159</v>
      </c>
      <c r="C36" s="502">
        <v>611224</v>
      </c>
      <c r="D36" s="504">
        <f t="shared" si="9"/>
        <v>53500</v>
      </c>
      <c r="E36" s="504"/>
      <c r="F36" s="504">
        <f t="shared" si="10"/>
        <v>53500</v>
      </c>
      <c r="G36" s="504">
        <f t="shared" si="7"/>
        <v>53500</v>
      </c>
      <c r="H36" s="504">
        <f t="shared" si="8"/>
        <v>53500</v>
      </c>
      <c r="I36" s="507">
        <v>0</v>
      </c>
      <c r="J36" s="536">
        <v>0</v>
      </c>
      <c r="K36" s="536">
        <v>0</v>
      </c>
      <c r="L36" s="524">
        <v>500</v>
      </c>
      <c r="M36" s="524">
        <v>0</v>
      </c>
      <c r="N36" s="524">
        <v>0</v>
      </c>
      <c r="O36" s="535">
        <v>53000</v>
      </c>
      <c r="P36" s="535">
        <v>0</v>
      </c>
      <c r="Q36" s="535">
        <v>0</v>
      </c>
      <c r="R36" s="535">
        <v>0</v>
      </c>
      <c r="S36" s="535">
        <v>0</v>
      </c>
      <c r="T36" s="535">
        <v>0</v>
      </c>
      <c r="U36" s="416"/>
      <c r="V36" s="416"/>
      <c r="W36" s="416"/>
      <c r="X36" s="416"/>
      <c r="Y36" s="416"/>
      <c r="Z36" s="416"/>
      <c r="AA36" s="416"/>
      <c r="AB36" s="416"/>
      <c r="AC36" s="417"/>
    </row>
    <row r="37" spans="1:29" ht="23.25">
      <c r="A37" s="379"/>
      <c r="B37" s="499" t="s">
        <v>160</v>
      </c>
      <c r="C37" s="502">
        <v>611225</v>
      </c>
      <c r="D37" s="504">
        <f t="shared" si="9"/>
        <v>19900</v>
      </c>
      <c r="E37" s="504"/>
      <c r="F37" s="504">
        <f t="shared" si="10"/>
        <v>19900</v>
      </c>
      <c r="G37" s="504">
        <f t="shared" si="7"/>
        <v>19900</v>
      </c>
      <c r="H37" s="504">
        <f t="shared" si="8"/>
        <v>19900</v>
      </c>
      <c r="I37" s="507">
        <v>0</v>
      </c>
      <c r="J37" s="536">
        <v>0</v>
      </c>
      <c r="K37" s="536">
        <v>0</v>
      </c>
      <c r="L37" s="524">
        <v>13100</v>
      </c>
      <c r="M37" s="524">
        <v>0</v>
      </c>
      <c r="N37" s="524">
        <v>0</v>
      </c>
      <c r="O37" s="535">
        <v>0</v>
      </c>
      <c r="P37" s="535">
        <v>0</v>
      </c>
      <c r="Q37" s="535">
        <v>0</v>
      </c>
      <c r="R37" s="535">
        <v>6800</v>
      </c>
      <c r="S37" s="535">
        <v>0</v>
      </c>
      <c r="T37" s="535">
        <v>0</v>
      </c>
      <c r="U37" s="416"/>
      <c r="V37" s="416"/>
      <c r="W37" s="416"/>
      <c r="X37" s="416"/>
      <c r="Y37" s="416"/>
      <c r="Z37" s="416"/>
      <c r="AA37" s="416"/>
      <c r="AB37" s="416"/>
      <c r="AC37" s="417"/>
    </row>
    <row r="38" spans="1:29" ht="31.5">
      <c r="A38" s="379"/>
      <c r="B38" s="500" t="s">
        <v>161</v>
      </c>
      <c r="C38" s="502">
        <v>611226</v>
      </c>
      <c r="D38" s="504">
        <f t="shared" si="9"/>
        <v>14500</v>
      </c>
      <c r="E38" s="504"/>
      <c r="F38" s="504">
        <f t="shared" si="10"/>
        <v>14500</v>
      </c>
      <c r="G38" s="504">
        <f t="shared" si="7"/>
        <v>14500</v>
      </c>
      <c r="H38" s="504">
        <f t="shared" si="8"/>
        <v>14500</v>
      </c>
      <c r="I38" s="507">
        <v>500</v>
      </c>
      <c r="J38" s="536">
        <f>1000+500+500+500</f>
        <v>2500</v>
      </c>
      <c r="K38" s="536">
        <f>500+500+500</f>
        <v>1500</v>
      </c>
      <c r="L38" s="524">
        <v>1000</v>
      </c>
      <c r="M38" s="524">
        <v>0</v>
      </c>
      <c r="N38" s="524">
        <v>1000</v>
      </c>
      <c r="O38" s="535">
        <v>2500</v>
      </c>
      <c r="P38" s="535">
        <v>2000</v>
      </c>
      <c r="Q38" s="535">
        <v>0</v>
      </c>
      <c r="R38" s="535">
        <v>500</v>
      </c>
      <c r="S38" s="535">
        <v>2500</v>
      </c>
      <c r="T38" s="535">
        <v>500</v>
      </c>
      <c r="U38" s="416"/>
      <c r="V38" s="416"/>
      <c r="W38" s="416"/>
      <c r="X38" s="416"/>
      <c r="Y38" s="416"/>
      <c r="Z38" s="416"/>
      <c r="AA38" s="416"/>
      <c r="AB38" s="416"/>
      <c r="AC38" s="417"/>
    </row>
    <row r="39" spans="1:29" ht="23.25">
      <c r="A39" s="379"/>
      <c r="B39" s="499" t="s">
        <v>162</v>
      </c>
      <c r="C39" s="502">
        <v>611227</v>
      </c>
      <c r="D39" s="504">
        <f t="shared" si="9"/>
        <v>21000</v>
      </c>
      <c r="E39" s="504"/>
      <c r="F39" s="504">
        <f t="shared" si="10"/>
        <v>21000</v>
      </c>
      <c r="G39" s="504">
        <f t="shared" si="7"/>
        <v>21000</v>
      </c>
      <c r="H39" s="504">
        <f t="shared" si="8"/>
        <v>21000</v>
      </c>
      <c r="I39" s="507">
        <v>3000</v>
      </c>
      <c r="J39" s="536">
        <v>3000</v>
      </c>
      <c r="K39" s="536">
        <v>0</v>
      </c>
      <c r="L39" s="524">
        <v>6000</v>
      </c>
      <c r="M39" s="524">
        <v>3000</v>
      </c>
      <c r="N39" s="524">
        <v>3000</v>
      </c>
      <c r="O39" s="535">
        <v>0</v>
      </c>
      <c r="P39" s="535">
        <v>0</v>
      </c>
      <c r="Q39" s="535">
        <v>0</v>
      </c>
      <c r="R39" s="535">
        <v>3000</v>
      </c>
      <c r="S39" s="535">
        <v>0</v>
      </c>
      <c r="T39" s="535">
        <v>0</v>
      </c>
      <c r="U39" s="416"/>
      <c r="V39" s="416"/>
      <c r="W39" s="416"/>
      <c r="X39" s="416"/>
      <c r="Y39" s="416"/>
      <c r="Z39" s="416"/>
      <c r="AA39" s="416"/>
      <c r="AB39" s="416"/>
      <c r="AC39" s="417"/>
    </row>
    <row r="40" spans="1:29" ht="23.25">
      <c r="A40" s="379"/>
      <c r="B40" s="499" t="s">
        <v>163</v>
      </c>
      <c r="C40" s="502">
        <v>611228</v>
      </c>
      <c r="D40" s="504">
        <f>F40</f>
        <v>12000</v>
      </c>
      <c r="E40" s="504"/>
      <c r="F40" s="504">
        <f t="shared" si="10"/>
        <v>12000</v>
      </c>
      <c r="G40" s="504">
        <f t="shared" si="7"/>
        <v>12000</v>
      </c>
      <c r="H40" s="504">
        <f t="shared" si="8"/>
        <v>12000</v>
      </c>
      <c r="I40" s="507">
        <v>0</v>
      </c>
      <c r="J40" s="536">
        <v>3000</v>
      </c>
      <c r="K40" s="536">
        <v>0</v>
      </c>
      <c r="L40" s="524">
        <v>0</v>
      </c>
      <c r="M40" s="524">
        <v>3000</v>
      </c>
      <c r="N40" s="524">
        <v>0</v>
      </c>
      <c r="O40" s="535">
        <v>0</v>
      </c>
      <c r="P40" s="535">
        <v>3000</v>
      </c>
      <c r="Q40" s="535">
        <v>0</v>
      </c>
      <c r="R40" s="535">
        <v>3000</v>
      </c>
      <c r="S40" s="535">
        <v>0</v>
      </c>
      <c r="T40" s="535">
        <v>0</v>
      </c>
      <c r="U40" s="416"/>
      <c r="V40" s="416"/>
      <c r="W40" s="416"/>
      <c r="X40" s="416"/>
      <c r="Y40" s="416"/>
      <c r="Z40" s="416"/>
      <c r="AA40" s="416"/>
      <c r="AB40" s="416"/>
      <c r="AC40" s="417"/>
    </row>
    <row r="41" spans="1:29" ht="23.25">
      <c r="A41" s="379"/>
      <c r="B41" s="499" t="s">
        <v>164</v>
      </c>
      <c r="C41" s="502">
        <v>611272</v>
      </c>
      <c r="D41" s="504">
        <f t="shared" si="9"/>
        <v>24000</v>
      </c>
      <c r="E41" s="504"/>
      <c r="F41" s="504">
        <f t="shared" si="10"/>
        <v>24000</v>
      </c>
      <c r="G41" s="504">
        <f t="shared" si="7"/>
        <v>24000</v>
      </c>
      <c r="H41" s="504">
        <f t="shared" si="8"/>
        <v>24000</v>
      </c>
      <c r="I41" s="507">
        <v>1500</v>
      </c>
      <c r="J41" s="536">
        <v>1500</v>
      </c>
      <c r="K41" s="536">
        <v>1500</v>
      </c>
      <c r="L41" s="524">
        <v>2500</v>
      </c>
      <c r="M41" s="524">
        <v>2500</v>
      </c>
      <c r="N41" s="524">
        <v>2000</v>
      </c>
      <c r="O41" s="535">
        <v>4000</v>
      </c>
      <c r="P41" s="535">
        <v>2000</v>
      </c>
      <c r="Q41" s="535">
        <v>1500</v>
      </c>
      <c r="R41" s="535">
        <v>2000</v>
      </c>
      <c r="S41" s="535">
        <v>1500</v>
      </c>
      <c r="T41" s="535">
        <v>1500</v>
      </c>
      <c r="U41" s="416"/>
      <c r="V41" s="416"/>
      <c r="W41" s="416"/>
      <c r="X41" s="416"/>
      <c r="Y41" s="416"/>
      <c r="Z41" s="416"/>
      <c r="AA41" s="416"/>
      <c r="AB41" s="416"/>
      <c r="AC41" s="417"/>
    </row>
    <row r="42" spans="1:29" ht="23.25">
      <c r="A42" s="379"/>
      <c r="B42" s="499" t="s">
        <v>165</v>
      </c>
      <c r="C42" s="502">
        <v>611273</v>
      </c>
      <c r="D42" s="504">
        <f t="shared" si="9"/>
        <v>53000</v>
      </c>
      <c r="E42" s="504"/>
      <c r="F42" s="504">
        <f t="shared" si="10"/>
        <v>53000</v>
      </c>
      <c r="G42" s="504">
        <f t="shared" si="7"/>
        <v>53000</v>
      </c>
      <c r="H42" s="504">
        <f t="shared" si="8"/>
        <v>53000</v>
      </c>
      <c r="I42" s="507">
        <v>3500</v>
      </c>
      <c r="J42" s="536">
        <v>3500</v>
      </c>
      <c r="K42" s="536">
        <v>3500</v>
      </c>
      <c r="L42" s="524">
        <v>5000</v>
      </c>
      <c r="M42" s="524">
        <v>4000</v>
      </c>
      <c r="N42" s="524">
        <v>4000</v>
      </c>
      <c r="O42" s="535">
        <v>7000</v>
      </c>
      <c r="P42" s="535">
        <v>4000</v>
      </c>
      <c r="Q42" s="535">
        <v>5000</v>
      </c>
      <c r="R42" s="535">
        <v>6000</v>
      </c>
      <c r="S42" s="535">
        <v>3500</v>
      </c>
      <c r="T42" s="535">
        <v>4000</v>
      </c>
      <c r="U42" s="416"/>
      <c r="V42" s="416"/>
      <c r="W42" s="416"/>
      <c r="X42" s="416"/>
      <c r="Y42" s="416"/>
      <c r="Z42" s="416"/>
      <c r="AA42" s="416"/>
      <c r="AB42" s="416"/>
      <c r="AC42" s="417"/>
    </row>
    <row r="43" spans="1:29" ht="23.25">
      <c r="A43" s="379"/>
      <c r="B43" s="499" t="s">
        <v>166</v>
      </c>
      <c r="C43" s="502">
        <v>611274</v>
      </c>
      <c r="D43" s="504">
        <f t="shared" si="9"/>
        <v>28000</v>
      </c>
      <c r="E43" s="504"/>
      <c r="F43" s="504">
        <f t="shared" si="10"/>
        <v>28000</v>
      </c>
      <c r="G43" s="504">
        <f t="shared" si="7"/>
        <v>28000</v>
      </c>
      <c r="H43" s="504">
        <f t="shared" si="8"/>
        <v>28000</v>
      </c>
      <c r="I43" s="507">
        <v>2200</v>
      </c>
      <c r="J43" s="536">
        <v>2200</v>
      </c>
      <c r="K43" s="536">
        <v>2200</v>
      </c>
      <c r="L43" s="524">
        <v>2500</v>
      </c>
      <c r="M43" s="524">
        <v>2200</v>
      </c>
      <c r="N43" s="524">
        <v>2200</v>
      </c>
      <c r="O43" s="524">
        <v>3500</v>
      </c>
      <c r="P43" s="524">
        <v>2200</v>
      </c>
      <c r="Q43" s="524">
        <v>2200</v>
      </c>
      <c r="R43" s="524">
        <v>2200</v>
      </c>
      <c r="S43" s="524">
        <v>2200</v>
      </c>
      <c r="T43" s="524">
        <v>2200</v>
      </c>
      <c r="U43" s="416"/>
      <c r="V43" s="416"/>
      <c r="W43" s="416"/>
      <c r="X43" s="416"/>
      <c r="Y43" s="416"/>
      <c r="Z43" s="416"/>
      <c r="AA43" s="416"/>
      <c r="AB43" s="416"/>
      <c r="AC43" s="417"/>
    </row>
    <row r="44" spans="1:29" ht="23.25">
      <c r="A44" s="379"/>
      <c r="B44" s="499" t="s">
        <v>167</v>
      </c>
      <c r="C44" s="502">
        <v>611275</v>
      </c>
      <c r="D44" s="504">
        <f t="shared" si="9"/>
        <v>2100</v>
      </c>
      <c r="E44" s="504"/>
      <c r="F44" s="504">
        <f t="shared" si="10"/>
        <v>2100</v>
      </c>
      <c r="G44" s="504">
        <f t="shared" si="7"/>
        <v>2100</v>
      </c>
      <c r="H44" s="504">
        <f t="shared" si="8"/>
        <v>2100</v>
      </c>
      <c r="I44" s="507">
        <v>200</v>
      </c>
      <c r="J44" s="536">
        <v>200</v>
      </c>
      <c r="K44" s="536">
        <v>200</v>
      </c>
      <c r="L44" s="524">
        <v>200</v>
      </c>
      <c r="M44" s="524">
        <v>100</v>
      </c>
      <c r="N44" s="524">
        <v>100</v>
      </c>
      <c r="O44" s="524">
        <v>200</v>
      </c>
      <c r="P44" s="524">
        <v>200</v>
      </c>
      <c r="Q44" s="524">
        <v>200</v>
      </c>
      <c r="R44" s="524">
        <v>100</v>
      </c>
      <c r="S44" s="524">
        <v>200</v>
      </c>
      <c r="T44" s="524">
        <v>200</v>
      </c>
      <c r="U44" s="416"/>
      <c r="V44" s="416"/>
      <c r="W44" s="416"/>
      <c r="X44" s="416"/>
      <c r="Y44" s="416"/>
      <c r="Z44" s="416"/>
      <c r="AA44" s="416"/>
      <c r="AB44" s="416"/>
      <c r="AC44" s="417"/>
    </row>
    <row r="45" spans="1:29" ht="23.25">
      <c r="A45" s="379"/>
      <c r="B45" s="499" t="s">
        <v>168</v>
      </c>
      <c r="C45" s="502">
        <v>611276</v>
      </c>
      <c r="D45" s="504">
        <f t="shared" si="9"/>
        <v>5000</v>
      </c>
      <c r="E45" s="504"/>
      <c r="F45" s="504">
        <f t="shared" si="10"/>
        <v>5000</v>
      </c>
      <c r="G45" s="504">
        <f t="shared" si="7"/>
        <v>5000</v>
      </c>
      <c r="H45" s="504">
        <f t="shared" si="8"/>
        <v>5000</v>
      </c>
      <c r="I45" s="507">
        <v>300</v>
      </c>
      <c r="J45" s="536">
        <v>300</v>
      </c>
      <c r="K45" s="536">
        <v>300</v>
      </c>
      <c r="L45" s="524">
        <v>500</v>
      </c>
      <c r="M45" s="524">
        <v>400</v>
      </c>
      <c r="N45" s="524">
        <v>500</v>
      </c>
      <c r="O45" s="524">
        <v>700</v>
      </c>
      <c r="P45" s="524">
        <v>400</v>
      </c>
      <c r="Q45" s="524">
        <v>400</v>
      </c>
      <c r="R45" s="524">
        <v>400</v>
      </c>
      <c r="S45" s="524">
        <v>400</v>
      </c>
      <c r="T45" s="524">
        <v>400</v>
      </c>
      <c r="U45" s="416"/>
      <c r="V45" s="416"/>
      <c r="W45" s="416"/>
      <c r="X45" s="416"/>
      <c r="Y45" s="416"/>
      <c r="Z45" s="416"/>
      <c r="AA45" s="416"/>
      <c r="AB45" s="416"/>
      <c r="AC45" s="417"/>
    </row>
    <row r="46" spans="1:29" ht="23.25">
      <c r="A46" s="379"/>
      <c r="B46" s="499" t="s">
        <v>169</v>
      </c>
      <c r="C46" s="502">
        <v>611277</v>
      </c>
      <c r="D46" s="504">
        <f t="shared" si="9"/>
        <v>0</v>
      </c>
      <c r="E46" s="504"/>
      <c r="F46" s="504">
        <f t="shared" si="10"/>
        <v>0</v>
      </c>
      <c r="G46" s="504">
        <f t="shared" si="7"/>
        <v>0</v>
      </c>
      <c r="H46" s="504">
        <f t="shared" si="8"/>
        <v>0</v>
      </c>
      <c r="I46" s="507">
        <v>0</v>
      </c>
      <c r="J46" s="536">
        <v>0</v>
      </c>
      <c r="K46" s="536">
        <v>0</v>
      </c>
      <c r="L46" s="524">
        <v>0</v>
      </c>
      <c r="M46" s="524">
        <v>0</v>
      </c>
      <c r="N46" s="524">
        <v>0</v>
      </c>
      <c r="O46" s="524">
        <v>0</v>
      </c>
      <c r="P46" s="524">
        <v>0</v>
      </c>
      <c r="Q46" s="524">
        <v>0</v>
      </c>
      <c r="R46" s="524">
        <v>0</v>
      </c>
      <c r="S46" s="524">
        <v>0</v>
      </c>
      <c r="T46" s="524">
        <v>0</v>
      </c>
      <c r="U46" s="416"/>
      <c r="V46" s="416"/>
      <c r="W46" s="416"/>
      <c r="X46" s="416"/>
      <c r="Y46" s="416"/>
      <c r="Z46" s="416"/>
      <c r="AA46" s="416"/>
      <c r="AB46" s="416"/>
      <c r="AC46" s="417"/>
    </row>
    <row r="47" spans="1:29" ht="31.5">
      <c r="A47" s="379"/>
      <c r="B47" s="500" t="s">
        <v>153</v>
      </c>
      <c r="C47" s="502">
        <v>611291</v>
      </c>
      <c r="D47" s="504">
        <f t="shared" si="9"/>
        <v>0</v>
      </c>
      <c r="E47" s="504"/>
      <c r="F47" s="504">
        <f t="shared" si="10"/>
        <v>0</v>
      </c>
      <c r="G47" s="504">
        <f t="shared" si="7"/>
        <v>0</v>
      </c>
      <c r="H47" s="504">
        <f t="shared" si="8"/>
        <v>0</v>
      </c>
      <c r="I47" s="507">
        <v>0</v>
      </c>
      <c r="J47" s="536">
        <v>0</v>
      </c>
      <c r="K47" s="536">
        <v>0</v>
      </c>
      <c r="L47" s="524">
        <v>0</v>
      </c>
      <c r="M47" s="524">
        <v>0</v>
      </c>
      <c r="N47" s="524">
        <v>0</v>
      </c>
      <c r="O47" s="524">
        <v>0</v>
      </c>
      <c r="P47" s="524">
        <v>0</v>
      </c>
      <c r="Q47" s="524">
        <v>0</v>
      </c>
      <c r="R47" s="524">
        <v>0</v>
      </c>
      <c r="S47" s="524">
        <v>0</v>
      </c>
      <c r="T47" s="524">
        <v>0</v>
      </c>
      <c r="U47" s="416"/>
      <c r="V47" s="416"/>
      <c r="W47" s="416"/>
      <c r="X47" s="416"/>
      <c r="Y47" s="416"/>
      <c r="Z47" s="416"/>
      <c r="AA47" s="416"/>
      <c r="AB47" s="416"/>
      <c r="AC47" s="417"/>
    </row>
    <row r="48" spans="1:29" s="378" customFormat="1" ht="18.75">
      <c r="A48" s="375">
        <v>3</v>
      </c>
      <c r="B48" s="376" t="s">
        <v>8</v>
      </c>
      <c r="C48" s="377">
        <v>613100</v>
      </c>
      <c r="D48" s="414">
        <f>SUM(D49:D58)</f>
        <v>190000</v>
      </c>
      <c r="E48" s="414">
        <f>SUM(E49:E58)</f>
        <v>0</v>
      </c>
      <c r="F48" s="414">
        <f>SUM(F49:F58)</f>
        <v>190000</v>
      </c>
      <c r="G48" s="414">
        <f>H48+U48+V48+W48+X48+Y48+Z48+AA48+AB48+AC48</f>
        <v>190000</v>
      </c>
      <c r="H48" s="414">
        <f>SUM(I48:T48)</f>
        <v>190000</v>
      </c>
      <c r="I48" s="436">
        <f>SUM(I49:I58)</f>
        <v>19750</v>
      </c>
      <c r="J48" s="436">
        <f aca="true" t="shared" si="11" ref="J48:AC48">SUM(J49:J58)</f>
        <v>21370</v>
      </c>
      <c r="K48" s="436">
        <f t="shared" si="11"/>
        <v>21200</v>
      </c>
      <c r="L48" s="436">
        <f t="shared" si="11"/>
        <v>15300</v>
      </c>
      <c r="M48" s="436">
        <f t="shared" si="11"/>
        <v>15300</v>
      </c>
      <c r="N48" s="436">
        <f t="shared" si="11"/>
        <v>16350</v>
      </c>
      <c r="O48" s="436">
        <f t="shared" si="11"/>
        <v>14850</v>
      </c>
      <c r="P48" s="436">
        <f t="shared" si="11"/>
        <v>17400</v>
      </c>
      <c r="Q48" s="436">
        <f t="shared" si="11"/>
        <v>14250</v>
      </c>
      <c r="R48" s="436">
        <f t="shared" si="11"/>
        <v>13500</v>
      </c>
      <c r="S48" s="436">
        <f t="shared" si="11"/>
        <v>10830</v>
      </c>
      <c r="T48" s="436">
        <f t="shared" si="11"/>
        <v>9900</v>
      </c>
      <c r="U48" s="414">
        <f t="shared" si="11"/>
        <v>0</v>
      </c>
      <c r="V48" s="414">
        <f t="shared" si="11"/>
        <v>0</v>
      </c>
      <c r="W48" s="414">
        <f t="shared" si="11"/>
        <v>0</v>
      </c>
      <c r="X48" s="414">
        <f t="shared" si="11"/>
        <v>0</v>
      </c>
      <c r="Y48" s="414">
        <f t="shared" si="11"/>
        <v>0</v>
      </c>
      <c r="Z48" s="414">
        <f t="shared" si="11"/>
        <v>0</v>
      </c>
      <c r="AA48" s="414">
        <f t="shared" si="11"/>
        <v>0</v>
      </c>
      <c r="AB48" s="414">
        <f t="shared" si="11"/>
        <v>0</v>
      </c>
      <c r="AC48" s="414">
        <f t="shared" si="11"/>
        <v>0</v>
      </c>
    </row>
    <row r="49" spans="1:29" ht="23.25">
      <c r="A49" s="379"/>
      <c r="B49" s="500" t="s">
        <v>170</v>
      </c>
      <c r="C49" s="502">
        <v>613111</v>
      </c>
      <c r="D49" s="504">
        <f>F49</f>
        <v>2000</v>
      </c>
      <c r="E49" s="504"/>
      <c r="F49" s="504">
        <f>G49</f>
        <v>2000</v>
      </c>
      <c r="G49" s="504">
        <f t="shared" si="7"/>
        <v>2000</v>
      </c>
      <c r="H49" s="504">
        <f t="shared" si="8"/>
        <v>2000</v>
      </c>
      <c r="I49" s="507">
        <v>250</v>
      </c>
      <c r="J49" s="537">
        <v>300</v>
      </c>
      <c r="K49" s="537">
        <v>250</v>
      </c>
      <c r="L49" s="524">
        <v>150</v>
      </c>
      <c r="M49" s="524">
        <v>150</v>
      </c>
      <c r="N49" s="524">
        <v>100</v>
      </c>
      <c r="O49" s="524">
        <v>150</v>
      </c>
      <c r="P49" s="524">
        <v>150</v>
      </c>
      <c r="Q49" s="524">
        <v>150</v>
      </c>
      <c r="R49" s="524">
        <v>150</v>
      </c>
      <c r="S49" s="524">
        <v>100</v>
      </c>
      <c r="T49" s="524">
        <v>100</v>
      </c>
      <c r="U49" s="416"/>
      <c r="V49" s="416"/>
      <c r="W49" s="416"/>
      <c r="X49" s="416"/>
      <c r="Y49" s="416"/>
      <c r="Z49" s="416"/>
      <c r="AA49" s="416"/>
      <c r="AB49" s="416"/>
      <c r="AC49" s="417"/>
    </row>
    <row r="50" spans="1:29" ht="23.25">
      <c r="A50" s="379"/>
      <c r="B50" s="500" t="s">
        <v>171</v>
      </c>
      <c r="C50" s="502">
        <v>613114</v>
      </c>
      <c r="D50" s="504">
        <f aca="true" t="shared" si="12" ref="D50:D58">F50</f>
        <v>16000</v>
      </c>
      <c r="E50" s="504"/>
      <c r="F50" s="504">
        <f aca="true" t="shared" si="13" ref="F50:F58">G50</f>
        <v>16000</v>
      </c>
      <c r="G50" s="504">
        <f t="shared" si="7"/>
        <v>16000</v>
      </c>
      <c r="H50" s="504">
        <f t="shared" si="8"/>
        <v>16000</v>
      </c>
      <c r="I50" s="507">
        <v>2000</v>
      </c>
      <c r="J50" s="537">
        <v>2000</v>
      </c>
      <c r="K50" s="537">
        <v>2000</v>
      </c>
      <c r="L50" s="524">
        <v>2000</v>
      </c>
      <c r="M50" s="524">
        <v>2000</v>
      </c>
      <c r="N50" s="524">
        <v>1000</v>
      </c>
      <c r="O50" s="524">
        <v>1000</v>
      </c>
      <c r="P50" s="524">
        <v>1000</v>
      </c>
      <c r="Q50" s="524">
        <v>1000</v>
      </c>
      <c r="R50" s="524">
        <v>1000</v>
      </c>
      <c r="S50" s="524">
        <v>500</v>
      </c>
      <c r="T50" s="524">
        <v>500</v>
      </c>
      <c r="U50" s="416"/>
      <c r="V50" s="416"/>
      <c r="W50" s="416"/>
      <c r="X50" s="416"/>
      <c r="Y50" s="416"/>
      <c r="Z50" s="416"/>
      <c r="AA50" s="416"/>
      <c r="AB50" s="416"/>
      <c r="AC50" s="417"/>
    </row>
    <row r="51" spans="1:29" ht="23.25">
      <c r="A51" s="379"/>
      <c r="B51" s="500" t="s">
        <v>172</v>
      </c>
      <c r="C51" s="502">
        <v>613115</v>
      </c>
      <c r="D51" s="504">
        <f t="shared" si="12"/>
        <v>9000</v>
      </c>
      <c r="E51" s="504"/>
      <c r="F51" s="504">
        <f t="shared" si="13"/>
        <v>9000</v>
      </c>
      <c r="G51" s="504">
        <f t="shared" si="7"/>
        <v>9000</v>
      </c>
      <c r="H51" s="504">
        <f t="shared" si="8"/>
        <v>9000</v>
      </c>
      <c r="I51" s="507">
        <v>800</v>
      </c>
      <c r="J51" s="537">
        <v>800</v>
      </c>
      <c r="K51" s="537">
        <v>800</v>
      </c>
      <c r="L51" s="524">
        <v>200</v>
      </c>
      <c r="M51" s="524">
        <v>800</v>
      </c>
      <c r="N51" s="524">
        <v>800</v>
      </c>
      <c r="O51" s="524">
        <v>800</v>
      </c>
      <c r="P51" s="524">
        <v>800</v>
      </c>
      <c r="Q51" s="524">
        <v>800</v>
      </c>
      <c r="R51" s="524">
        <v>800</v>
      </c>
      <c r="S51" s="524">
        <v>800</v>
      </c>
      <c r="T51" s="524">
        <v>800</v>
      </c>
      <c r="U51" s="416"/>
      <c r="V51" s="416"/>
      <c r="W51" s="416"/>
      <c r="X51" s="416"/>
      <c r="Y51" s="416"/>
      <c r="Z51" s="416"/>
      <c r="AA51" s="416"/>
      <c r="AB51" s="416"/>
      <c r="AC51" s="417"/>
    </row>
    <row r="52" spans="1:29" ht="23.25">
      <c r="A52" s="379"/>
      <c r="B52" s="500" t="s">
        <v>173</v>
      </c>
      <c r="C52" s="502">
        <v>613116</v>
      </c>
      <c r="D52" s="504">
        <f t="shared" si="12"/>
        <v>3000</v>
      </c>
      <c r="E52" s="504"/>
      <c r="F52" s="504">
        <f t="shared" si="13"/>
        <v>3000</v>
      </c>
      <c r="G52" s="504">
        <f t="shared" si="7"/>
        <v>3000</v>
      </c>
      <c r="H52" s="504">
        <f t="shared" si="8"/>
        <v>3000</v>
      </c>
      <c r="I52" s="507">
        <v>500</v>
      </c>
      <c r="J52" s="537">
        <v>250</v>
      </c>
      <c r="K52" s="537">
        <v>250</v>
      </c>
      <c r="L52" s="524">
        <v>250</v>
      </c>
      <c r="M52" s="524">
        <v>250</v>
      </c>
      <c r="N52" s="524">
        <v>250</v>
      </c>
      <c r="O52" s="524">
        <v>250</v>
      </c>
      <c r="P52" s="524">
        <v>250</v>
      </c>
      <c r="Q52" s="524">
        <v>250</v>
      </c>
      <c r="R52" s="524">
        <v>200</v>
      </c>
      <c r="S52" s="524">
        <v>200</v>
      </c>
      <c r="T52" s="524">
        <v>100</v>
      </c>
      <c r="U52" s="416"/>
      <c r="V52" s="416"/>
      <c r="W52" s="416"/>
      <c r="X52" s="416"/>
      <c r="Y52" s="416"/>
      <c r="Z52" s="416"/>
      <c r="AA52" s="416"/>
      <c r="AB52" s="416"/>
      <c r="AC52" s="417"/>
    </row>
    <row r="53" spans="1:29" ht="23.25">
      <c r="A53" s="379"/>
      <c r="B53" s="500" t="s">
        <v>174</v>
      </c>
      <c r="C53" s="502">
        <v>613117</v>
      </c>
      <c r="D53" s="504">
        <f t="shared" si="12"/>
        <v>500</v>
      </c>
      <c r="E53" s="504"/>
      <c r="F53" s="504">
        <f t="shared" si="13"/>
        <v>500</v>
      </c>
      <c r="G53" s="504">
        <f t="shared" si="7"/>
        <v>500</v>
      </c>
      <c r="H53" s="504">
        <f t="shared" si="8"/>
        <v>500</v>
      </c>
      <c r="I53" s="507">
        <v>100</v>
      </c>
      <c r="J53" s="537">
        <v>100</v>
      </c>
      <c r="K53" s="537">
        <v>50</v>
      </c>
      <c r="L53" s="524">
        <v>0</v>
      </c>
      <c r="M53" s="524">
        <v>0</v>
      </c>
      <c r="N53" s="524">
        <v>0</v>
      </c>
      <c r="O53" s="535">
        <v>250</v>
      </c>
      <c r="P53" s="535">
        <v>0</v>
      </c>
      <c r="Q53" s="535">
        <v>0</v>
      </c>
      <c r="R53" s="535">
        <v>0</v>
      </c>
      <c r="S53" s="535">
        <v>0</v>
      </c>
      <c r="T53" s="535">
        <v>0</v>
      </c>
      <c r="U53" s="416"/>
      <c r="V53" s="416"/>
      <c r="W53" s="416"/>
      <c r="X53" s="416"/>
      <c r="Y53" s="416"/>
      <c r="Z53" s="416"/>
      <c r="AA53" s="416"/>
      <c r="AB53" s="416"/>
      <c r="AC53" s="417"/>
    </row>
    <row r="54" spans="1:29" ht="31.5">
      <c r="A54" s="379"/>
      <c r="B54" s="500" t="s">
        <v>175</v>
      </c>
      <c r="C54" s="502">
        <v>613121</v>
      </c>
      <c r="D54" s="504">
        <f t="shared" si="12"/>
        <v>48000</v>
      </c>
      <c r="E54" s="504"/>
      <c r="F54" s="504">
        <f t="shared" si="13"/>
        <v>48000</v>
      </c>
      <c r="G54" s="504">
        <f t="shared" si="7"/>
        <v>48000</v>
      </c>
      <c r="H54" s="504">
        <f t="shared" si="8"/>
        <v>48000</v>
      </c>
      <c r="I54" s="507">
        <v>5700</v>
      </c>
      <c r="J54" s="537">
        <v>6000</v>
      </c>
      <c r="K54" s="537">
        <v>6000</v>
      </c>
      <c r="L54" s="524">
        <v>5000</v>
      </c>
      <c r="M54" s="524">
        <v>5000</v>
      </c>
      <c r="N54" s="524">
        <v>5000</v>
      </c>
      <c r="O54" s="535">
        <v>2000</v>
      </c>
      <c r="P54" s="535">
        <v>5000</v>
      </c>
      <c r="Q54" s="535">
        <v>2000</v>
      </c>
      <c r="R54" s="535">
        <v>2000</v>
      </c>
      <c r="S54" s="535">
        <v>2000</v>
      </c>
      <c r="T54" s="535">
        <v>2300</v>
      </c>
      <c r="U54" s="416"/>
      <c r="V54" s="416"/>
      <c r="W54" s="416"/>
      <c r="X54" s="416"/>
      <c r="Y54" s="416"/>
      <c r="Z54" s="416"/>
      <c r="AA54" s="416"/>
      <c r="AB54" s="416"/>
      <c r="AC54" s="417"/>
    </row>
    <row r="55" spans="1:29" ht="31.5">
      <c r="A55" s="379"/>
      <c r="B55" s="500" t="s">
        <v>176</v>
      </c>
      <c r="C55" s="502">
        <v>613124</v>
      </c>
      <c r="D55" s="504">
        <f t="shared" si="12"/>
        <v>56000</v>
      </c>
      <c r="E55" s="504"/>
      <c r="F55" s="504">
        <f t="shared" si="13"/>
        <v>56000</v>
      </c>
      <c r="G55" s="504">
        <f t="shared" si="7"/>
        <v>56000</v>
      </c>
      <c r="H55" s="504">
        <f t="shared" si="8"/>
        <v>56000</v>
      </c>
      <c r="I55" s="507">
        <v>5000</v>
      </c>
      <c r="J55" s="537">
        <v>6000</v>
      </c>
      <c r="K55" s="537">
        <v>6000</v>
      </c>
      <c r="L55" s="524">
        <v>4000</v>
      </c>
      <c r="M55" s="524">
        <v>4000</v>
      </c>
      <c r="N55" s="524">
        <v>4000</v>
      </c>
      <c r="O55" s="524">
        <v>5000</v>
      </c>
      <c r="P55" s="524">
        <v>5000</v>
      </c>
      <c r="Q55" s="524">
        <v>5000</v>
      </c>
      <c r="R55" s="524">
        <v>4000</v>
      </c>
      <c r="S55" s="524">
        <v>4000</v>
      </c>
      <c r="T55" s="524">
        <v>4000</v>
      </c>
      <c r="U55" s="416"/>
      <c r="V55" s="416"/>
      <c r="W55" s="416"/>
      <c r="X55" s="416"/>
      <c r="Y55" s="416"/>
      <c r="Z55" s="416"/>
      <c r="AA55" s="416"/>
      <c r="AB55" s="416"/>
      <c r="AC55" s="417"/>
    </row>
    <row r="56" spans="1:29" ht="23.25">
      <c r="A56" s="379"/>
      <c r="B56" s="500" t="s">
        <v>177</v>
      </c>
      <c r="C56" s="502">
        <v>613125</v>
      </c>
      <c r="D56" s="504">
        <f t="shared" si="12"/>
        <v>52500</v>
      </c>
      <c r="E56" s="504"/>
      <c r="F56" s="504">
        <f t="shared" si="13"/>
        <v>52500</v>
      </c>
      <c r="G56" s="504">
        <f t="shared" si="7"/>
        <v>52500</v>
      </c>
      <c r="H56" s="504">
        <f t="shared" si="8"/>
        <v>52500</v>
      </c>
      <c r="I56" s="507">
        <v>5000</v>
      </c>
      <c r="J56" s="537">
        <v>5500</v>
      </c>
      <c r="K56" s="537">
        <v>5500</v>
      </c>
      <c r="L56" s="524">
        <v>3500</v>
      </c>
      <c r="M56" s="524">
        <v>3000</v>
      </c>
      <c r="N56" s="524">
        <v>5000</v>
      </c>
      <c r="O56" s="535">
        <v>5000</v>
      </c>
      <c r="P56" s="535">
        <v>5000</v>
      </c>
      <c r="Q56" s="535">
        <v>5000</v>
      </c>
      <c r="R56" s="535">
        <v>5000</v>
      </c>
      <c r="S56" s="535">
        <v>3000</v>
      </c>
      <c r="T56" s="535">
        <v>2000</v>
      </c>
      <c r="U56" s="416"/>
      <c r="V56" s="416"/>
      <c r="W56" s="416"/>
      <c r="X56" s="416"/>
      <c r="Y56" s="416"/>
      <c r="Z56" s="416"/>
      <c r="AA56" s="416"/>
      <c r="AB56" s="416"/>
      <c r="AC56" s="417"/>
    </row>
    <row r="57" spans="1:29" ht="23.25">
      <c r="A57" s="379"/>
      <c r="B57" s="500" t="s">
        <v>178</v>
      </c>
      <c r="C57" s="502">
        <v>613126</v>
      </c>
      <c r="D57" s="504">
        <f t="shared" si="12"/>
        <v>2000</v>
      </c>
      <c r="E57" s="504"/>
      <c r="F57" s="504">
        <f t="shared" si="13"/>
        <v>2000</v>
      </c>
      <c r="G57" s="504">
        <f t="shared" si="7"/>
        <v>2000</v>
      </c>
      <c r="H57" s="504">
        <f t="shared" si="8"/>
        <v>2000</v>
      </c>
      <c r="I57" s="507">
        <v>300</v>
      </c>
      <c r="J57" s="537">
        <v>300</v>
      </c>
      <c r="K57" s="537">
        <v>300</v>
      </c>
      <c r="L57" s="524">
        <v>100</v>
      </c>
      <c r="M57" s="524">
        <v>0</v>
      </c>
      <c r="N57" s="524">
        <v>100</v>
      </c>
      <c r="O57" s="535">
        <v>300</v>
      </c>
      <c r="P57" s="535">
        <v>100</v>
      </c>
      <c r="Q57" s="535">
        <v>0</v>
      </c>
      <c r="R57" s="535">
        <v>300</v>
      </c>
      <c r="S57" s="535">
        <v>100</v>
      </c>
      <c r="T57" s="535">
        <v>100</v>
      </c>
      <c r="U57" s="416"/>
      <c r="V57" s="416"/>
      <c r="W57" s="416"/>
      <c r="X57" s="416"/>
      <c r="Y57" s="416"/>
      <c r="Z57" s="416"/>
      <c r="AA57" s="416"/>
      <c r="AB57" s="416"/>
      <c r="AC57" s="417"/>
    </row>
    <row r="58" spans="1:29" ht="23.25">
      <c r="A58" s="379"/>
      <c r="B58" s="500" t="s">
        <v>179</v>
      </c>
      <c r="C58" s="502" t="s">
        <v>180</v>
      </c>
      <c r="D58" s="504">
        <f t="shared" si="12"/>
        <v>1000</v>
      </c>
      <c r="E58" s="504"/>
      <c r="F58" s="504">
        <f t="shared" si="13"/>
        <v>1000</v>
      </c>
      <c r="G58" s="504">
        <f t="shared" si="7"/>
        <v>1000</v>
      </c>
      <c r="H58" s="504">
        <f t="shared" si="8"/>
        <v>1000</v>
      </c>
      <c r="I58" s="507">
        <v>100</v>
      </c>
      <c r="J58" s="536">
        <v>120</v>
      </c>
      <c r="K58" s="536">
        <v>50</v>
      </c>
      <c r="L58" s="524">
        <v>100</v>
      </c>
      <c r="M58" s="524">
        <v>100</v>
      </c>
      <c r="N58" s="524">
        <v>100</v>
      </c>
      <c r="O58" s="535">
        <v>100</v>
      </c>
      <c r="P58" s="535">
        <v>100</v>
      </c>
      <c r="Q58" s="535">
        <v>50</v>
      </c>
      <c r="R58" s="535">
        <v>50</v>
      </c>
      <c r="S58" s="535">
        <v>130</v>
      </c>
      <c r="T58" s="535">
        <v>0</v>
      </c>
      <c r="U58" s="416"/>
      <c r="V58" s="416"/>
      <c r="W58" s="416"/>
      <c r="X58" s="416"/>
      <c r="Y58" s="416"/>
      <c r="Z58" s="416"/>
      <c r="AA58" s="416"/>
      <c r="AB58" s="416"/>
      <c r="AC58" s="417"/>
    </row>
    <row r="59" spans="1:29" s="378" customFormat="1" ht="37.5">
      <c r="A59" s="375">
        <v>4</v>
      </c>
      <c r="B59" s="380" t="s">
        <v>41</v>
      </c>
      <c r="C59" s="377">
        <v>613200</v>
      </c>
      <c r="D59" s="414">
        <f>SUM(D60:D64)</f>
        <v>145000</v>
      </c>
      <c r="E59" s="414">
        <f>SUM(E60:E64)</f>
        <v>0</v>
      </c>
      <c r="F59" s="414">
        <f>SUM(F60:F64)</f>
        <v>145000</v>
      </c>
      <c r="G59" s="414">
        <f t="shared" si="7"/>
        <v>145000</v>
      </c>
      <c r="H59" s="414">
        <f t="shared" si="8"/>
        <v>145000</v>
      </c>
      <c r="I59" s="436">
        <f aca="true" t="shared" si="14" ref="I59:AC59">SUM(I60:I64)</f>
        <v>15600</v>
      </c>
      <c r="J59" s="436">
        <f t="shared" si="14"/>
        <v>11050</v>
      </c>
      <c r="K59" s="436">
        <f t="shared" si="14"/>
        <v>11050</v>
      </c>
      <c r="L59" s="436">
        <f t="shared" si="14"/>
        <v>12150</v>
      </c>
      <c r="M59" s="436">
        <f t="shared" si="14"/>
        <v>11650</v>
      </c>
      <c r="N59" s="436">
        <f t="shared" si="14"/>
        <v>11700</v>
      </c>
      <c r="O59" s="436">
        <f t="shared" si="14"/>
        <v>12700</v>
      </c>
      <c r="P59" s="436">
        <f t="shared" si="14"/>
        <v>12200</v>
      </c>
      <c r="Q59" s="436">
        <f t="shared" si="14"/>
        <v>11650</v>
      </c>
      <c r="R59" s="436">
        <f t="shared" si="14"/>
        <v>12750</v>
      </c>
      <c r="S59" s="436">
        <f t="shared" si="14"/>
        <v>12250</v>
      </c>
      <c r="T59" s="436">
        <f t="shared" si="14"/>
        <v>10250</v>
      </c>
      <c r="U59" s="414">
        <f t="shared" si="14"/>
        <v>0</v>
      </c>
      <c r="V59" s="414">
        <f t="shared" si="14"/>
        <v>0</v>
      </c>
      <c r="W59" s="414">
        <f t="shared" si="14"/>
        <v>0</v>
      </c>
      <c r="X59" s="414">
        <f t="shared" si="14"/>
        <v>0</v>
      </c>
      <c r="Y59" s="414">
        <f t="shared" si="14"/>
        <v>0</v>
      </c>
      <c r="Z59" s="414">
        <f t="shared" si="14"/>
        <v>0</v>
      </c>
      <c r="AA59" s="414">
        <f t="shared" si="14"/>
        <v>0</v>
      </c>
      <c r="AB59" s="414">
        <f t="shared" si="14"/>
        <v>0</v>
      </c>
      <c r="AC59" s="414">
        <f t="shared" si="14"/>
        <v>0</v>
      </c>
    </row>
    <row r="60" spans="1:29" ht="23.25">
      <c r="A60" s="379"/>
      <c r="B60" s="500" t="s">
        <v>181</v>
      </c>
      <c r="C60" s="502">
        <v>613211</v>
      </c>
      <c r="D60" s="504">
        <f>F60</f>
        <v>50000</v>
      </c>
      <c r="E60" s="504"/>
      <c r="F60" s="504">
        <f>G60</f>
        <v>50000</v>
      </c>
      <c r="G60" s="504">
        <f t="shared" si="7"/>
        <v>50000</v>
      </c>
      <c r="H60" s="504">
        <f t="shared" si="8"/>
        <v>50000</v>
      </c>
      <c r="I60" s="507">
        <v>4000</v>
      </c>
      <c r="J60" s="507">
        <v>4000</v>
      </c>
      <c r="K60" s="507">
        <v>4000</v>
      </c>
      <c r="L60" s="524">
        <v>4000</v>
      </c>
      <c r="M60" s="524">
        <v>4000</v>
      </c>
      <c r="N60" s="524">
        <v>4000</v>
      </c>
      <c r="O60" s="524">
        <v>4000</v>
      </c>
      <c r="P60" s="524">
        <v>4500</v>
      </c>
      <c r="Q60" s="524">
        <v>4500</v>
      </c>
      <c r="R60" s="524">
        <v>4500</v>
      </c>
      <c r="S60" s="524">
        <v>4500</v>
      </c>
      <c r="T60" s="524">
        <v>4000</v>
      </c>
      <c r="U60" s="416"/>
      <c r="V60" s="416"/>
      <c r="W60" s="416"/>
      <c r="X60" s="416"/>
      <c r="Y60" s="416"/>
      <c r="Z60" s="416"/>
      <c r="AA60" s="416"/>
      <c r="AB60" s="416"/>
      <c r="AC60" s="417"/>
    </row>
    <row r="61" spans="1:29" ht="23.25">
      <c r="A61" s="379"/>
      <c r="B61" s="500" t="s">
        <v>182</v>
      </c>
      <c r="C61" s="502">
        <v>613212</v>
      </c>
      <c r="D61" s="504">
        <f>F61</f>
        <v>30000</v>
      </c>
      <c r="E61" s="504"/>
      <c r="F61" s="504">
        <f>G61</f>
        <v>30000</v>
      </c>
      <c r="G61" s="504">
        <f t="shared" si="7"/>
        <v>30000</v>
      </c>
      <c r="H61" s="504">
        <f t="shared" si="8"/>
        <v>30000</v>
      </c>
      <c r="I61" s="507">
        <v>2400</v>
      </c>
      <c r="J61" s="507">
        <v>2400</v>
      </c>
      <c r="K61" s="507">
        <v>2400</v>
      </c>
      <c r="L61" s="524">
        <v>2500</v>
      </c>
      <c r="M61" s="524">
        <v>2500</v>
      </c>
      <c r="N61" s="524">
        <v>2500</v>
      </c>
      <c r="O61" s="524">
        <v>2500</v>
      </c>
      <c r="P61" s="524">
        <v>2500</v>
      </c>
      <c r="Q61" s="524">
        <v>2500</v>
      </c>
      <c r="R61" s="524">
        <v>2600</v>
      </c>
      <c r="S61" s="524">
        <v>2600</v>
      </c>
      <c r="T61" s="524">
        <v>2600</v>
      </c>
      <c r="U61" s="416"/>
      <c r="V61" s="416"/>
      <c r="W61" s="416"/>
      <c r="X61" s="416"/>
      <c r="Y61" s="416"/>
      <c r="Z61" s="416"/>
      <c r="AA61" s="416"/>
      <c r="AB61" s="416"/>
      <c r="AC61" s="417"/>
    </row>
    <row r="62" spans="1:29" ht="23.25">
      <c r="A62" s="379"/>
      <c r="B62" s="500" t="s">
        <v>183</v>
      </c>
      <c r="C62" s="502">
        <v>613213</v>
      </c>
      <c r="D62" s="504">
        <f>F62</f>
        <v>2000</v>
      </c>
      <c r="E62" s="504"/>
      <c r="F62" s="504">
        <f>G62</f>
        <v>2000</v>
      </c>
      <c r="G62" s="504">
        <f t="shared" si="7"/>
        <v>2000</v>
      </c>
      <c r="H62" s="504">
        <f t="shared" si="8"/>
        <v>2000</v>
      </c>
      <c r="I62" s="507">
        <v>200</v>
      </c>
      <c r="J62" s="507">
        <v>150</v>
      </c>
      <c r="K62" s="507">
        <v>150</v>
      </c>
      <c r="L62" s="524">
        <v>150</v>
      </c>
      <c r="M62" s="524">
        <v>150</v>
      </c>
      <c r="N62" s="524">
        <v>200</v>
      </c>
      <c r="O62" s="524">
        <v>200</v>
      </c>
      <c r="P62" s="524">
        <v>200</v>
      </c>
      <c r="Q62" s="524">
        <v>150</v>
      </c>
      <c r="R62" s="524">
        <v>150</v>
      </c>
      <c r="S62" s="524">
        <v>150</v>
      </c>
      <c r="T62" s="524">
        <v>150</v>
      </c>
      <c r="U62" s="416"/>
      <c r="V62" s="416"/>
      <c r="W62" s="416"/>
      <c r="X62" s="416"/>
      <c r="Y62" s="416"/>
      <c r="Z62" s="416"/>
      <c r="AA62" s="416"/>
      <c r="AB62" s="416"/>
      <c r="AC62" s="417"/>
    </row>
    <row r="63" spans="1:29" ht="23.25">
      <c r="A63" s="379"/>
      <c r="B63" s="500" t="s">
        <v>184</v>
      </c>
      <c r="C63" s="502">
        <v>613221</v>
      </c>
      <c r="D63" s="504">
        <f>F63</f>
        <v>49000</v>
      </c>
      <c r="E63" s="504"/>
      <c r="F63" s="504">
        <f>G63</f>
        <v>49000</v>
      </c>
      <c r="G63" s="504">
        <f t="shared" si="7"/>
        <v>49000</v>
      </c>
      <c r="H63" s="504">
        <f t="shared" si="8"/>
        <v>49000</v>
      </c>
      <c r="I63" s="507">
        <v>5000</v>
      </c>
      <c r="J63" s="507">
        <v>4000</v>
      </c>
      <c r="K63" s="507">
        <v>4000</v>
      </c>
      <c r="L63" s="524">
        <v>4000</v>
      </c>
      <c r="M63" s="524">
        <v>4000</v>
      </c>
      <c r="N63" s="524">
        <v>4000</v>
      </c>
      <c r="O63" s="524">
        <v>4500</v>
      </c>
      <c r="P63" s="524">
        <v>4000</v>
      </c>
      <c r="Q63" s="524">
        <v>4000</v>
      </c>
      <c r="R63" s="524">
        <v>4500</v>
      </c>
      <c r="S63" s="524">
        <v>4000</v>
      </c>
      <c r="T63" s="524">
        <v>3000</v>
      </c>
      <c r="U63" s="416"/>
      <c r="V63" s="416"/>
      <c r="W63" s="416"/>
      <c r="X63" s="416"/>
      <c r="Y63" s="416"/>
      <c r="Z63" s="416"/>
      <c r="AA63" s="416"/>
      <c r="AB63" s="416"/>
      <c r="AC63" s="417"/>
    </row>
    <row r="64" spans="1:29" ht="23.25">
      <c r="A64" s="379"/>
      <c r="B64" s="500" t="s">
        <v>185</v>
      </c>
      <c r="C64" s="502" t="s">
        <v>186</v>
      </c>
      <c r="D64" s="504">
        <f>F64</f>
        <v>14000</v>
      </c>
      <c r="E64" s="504"/>
      <c r="F64" s="504">
        <f>G64</f>
        <v>14000</v>
      </c>
      <c r="G64" s="504">
        <f t="shared" si="7"/>
        <v>14000</v>
      </c>
      <c r="H64" s="504">
        <f t="shared" si="8"/>
        <v>14000</v>
      </c>
      <c r="I64" s="507">
        <v>4000</v>
      </c>
      <c r="J64" s="507">
        <v>500</v>
      </c>
      <c r="K64" s="507">
        <v>500</v>
      </c>
      <c r="L64" s="524">
        <v>1500</v>
      </c>
      <c r="M64" s="524">
        <v>1000</v>
      </c>
      <c r="N64" s="524">
        <v>1000</v>
      </c>
      <c r="O64" s="524">
        <v>1500</v>
      </c>
      <c r="P64" s="524">
        <v>1000</v>
      </c>
      <c r="Q64" s="524">
        <v>500</v>
      </c>
      <c r="R64" s="524">
        <v>1000</v>
      </c>
      <c r="S64" s="524">
        <v>1000</v>
      </c>
      <c r="T64" s="524">
        <v>500</v>
      </c>
      <c r="U64" s="416"/>
      <c r="V64" s="416"/>
      <c r="W64" s="416"/>
      <c r="X64" s="416"/>
      <c r="Y64" s="416"/>
      <c r="Z64" s="416"/>
      <c r="AA64" s="416"/>
      <c r="AB64" s="416"/>
      <c r="AC64" s="417"/>
    </row>
    <row r="65" spans="1:29" s="378" customFormat="1" ht="18.75">
      <c r="A65" s="375">
        <v>5</v>
      </c>
      <c r="B65" s="380" t="s">
        <v>9</v>
      </c>
      <c r="C65" s="377">
        <v>613300</v>
      </c>
      <c r="D65" s="414">
        <f>SUM(D66:D69)</f>
        <v>33000</v>
      </c>
      <c r="E65" s="414">
        <f>SUM(E66:E69)</f>
        <v>0</v>
      </c>
      <c r="F65" s="414">
        <f>SUM(F66:F69)</f>
        <v>33000</v>
      </c>
      <c r="G65" s="414">
        <f t="shared" si="7"/>
        <v>33000</v>
      </c>
      <c r="H65" s="414">
        <f t="shared" si="8"/>
        <v>33000</v>
      </c>
      <c r="I65" s="436">
        <f aca="true" t="shared" si="15" ref="I65:AC65">SUM(I66:I69)</f>
        <v>3750</v>
      </c>
      <c r="J65" s="436">
        <f t="shared" si="15"/>
        <v>3700</v>
      </c>
      <c r="K65" s="436">
        <f t="shared" si="15"/>
        <v>3150</v>
      </c>
      <c r="L65" s="436">
        <f t="shared" si="15"/>
        <v>4850</v>
      </c>
      <c r="M65" s="436">
        <f t="shared" si="15"/>
        <v>2700</v>
      </c>
      <c r="N65" s="436">
        <f t="shared" si="15"/>
        <v>2150</v>
      </c>
      <c r="O65" s="436">
        <f t="shared" si="15"/>
        <v>2250</v>
      </c>
      <c r="P65" s="436">
        <f t="shared" si="15"/>
        <v>1700</v>
      </c>
      <c r="Q65" s="436">
        <f t="shared" si="15"/>
        <v>1650</v>
      </c>
      <c r="R65" s="436">
        <f t="shared" si="15"/>
        <v>1750</v>
      </c>
      <c r="S65" s="436">
        <f t="shared" si="15"/>
        <v>2200</v>
      </c>
      <c r="T65" s="436">
        <f t="shared" si="15"/>
        <v>3150</v>
      </c>
      <c r="U65" s="414">
        <f t="shared" si="15"/>
        <v>0</v>
      </c>
      <c r="V65" s="414">
        <f t="shared" si="15"/>
        <v>0</v>
      </c>
      <c r="W65" s="414">
        <f t="shared" si="15"/>
        <v>0</v>
      </c>
      <c r="X65" s="414">
        <f t="shared" si="15"/>
        <v>0</v>
      </c>
      <c r="Y65" s="414">
        <f t="shared" si="15"/>
        <v>0</v>
      </c>
      <c r="Z65" s="414">
        <f t="shared" si="15"/>
        <v>0</v>
      </c>
      <c r="AA65" s="414">
        <f t="shared" si="15"/>
        <v>0</v>
      </c>
      <c r="AB65" s="414">
        <f t="shared" si="15"/>
        <v>0</v>
      </c>
      <c r="AC65" s="414">
        <f t="shared" si="15"/>
        <v>0</v>
      </c>
    </row>
    <row r="66" spans="1:29" ht="23.25">
      <c r="A66" s="379"/>
      <c r="B66" s="500" t="s">
        <v>187</v>
      </c>
      <c r="C66" s="502">
        <v>613311</v>
      </c>
      <c r="D66" s="504">
        <f>F66</f>
        <v>30600</v>
      </c>
      <c r="E66" s="504"/>
      <c r="F66" s="504">
        <f>G66</f>
        <v>30600</v>
      </c>
      <c r="G66" s="504">
        <f t="shared" si="7"/>
        <v>30600</v>
      </c>
      <c r="H66" s="504">
        <f t="shared" si="8"/>
        <v>30600</v>
      </c>
      <c r="I66" s="507">
        <v>3500</v>
      </c>
      <c r="J66" s="507">
        <v>3500</v>
      </c>
      <c r="K66" s="507">
        <v>3000</v>
      </c>
      <c r="L66" s="524">
        <v>4600</v>
      </c>
      <c r="M66" s="524">
        <v>2500</v>
      </c>
      <c r="N66" s="524">
        <v>2000</v>
      </c>
      <c r="O66" s="524">
        <v>2000</v>
      </c>
      <c r="P66" s="524">
        <v>1500</v>
      </c>
      <c r="Q66" s="524">
        <v>1500</v>
      </c>
      <c r="R66" s="524">
        <v>1500</v>
      </c>
      <c r="S66" s="524">
        <v>2000</v>
      </c>
      <c r="T66" s="524">
        <v>3000</v>
      </c>
      <c r="U66" s="416"/>
      <c r="V66" s="416"/>
      <c r="W66" s="416"/>
      <c r="X66" s="416"/>
      <c r="Y66" s="416"/>
      <c r="Z66" s="416"/>
      <c r="AA66" s="416"/>
      <c r="AB66" s="416"/>
      <c r="AC66" s="417"/>
    </row>
    <row r="67" spans="1:29" ht="23.25">
      <c r="A67" s="379"/>
      <c r="B67" s="500" t="s">
        <v>188</v>
      </c>
      <c r="C67" s="502">
        <v>613321</v>
      </c>
      <c r="D67" s="504">
        <f>F67</f>
        <v>1000</v>
      </c>
      <c r="E67" s="504"/>
      <c r="F67" s="504">
        <f>G67</f>
        <v>1000</v>
      </c>
      <c r="G67" s="504">
        <f t="shared" si="7"/>
        <v>1000</v>
      </c>
      <c r="H67" s="504">
        <f t="shared" si="8"/>
        <v>1000</v>
      </c>
      <c r="I67" s="507">
        <v>100</v>
      </c>
      <c r="J67" s="507">
        <v>100</v>
      </c>
      <c r="K67" s="507">
        <v>50</v>
      </c>
      <c r="L67" s="524">
        <v>100</v>
      </c>
      <c r="M67" s="524">
        <v>100</v>
      </c>
      <c r="N67" s="524">
        <v>50</v>
      </c>
      <c r="O67" s="535">
        <v>100</v>
      </c>
      <c r="P67" s="535">
        <v>100</v>
      </c>
      <c r="Q67" s="535">
        <v>50</v>
      </c>
      <c r="R67" s="535">
        <v>100</v>
      </c>
      <c r="S67" s="535">
        <v>100</v>
      </c>
      <c r="T67" s="535">
        <v>50</v>
      </c>
      <c r="U67" s="416"/>
      <c r="V67" s="416"/>
      <c r="W67" s="416"/>
      <c r="X67" s="416"/>
      <c r="Y67" s="416"/>
      <c r="Z67" s="416"/>
      <c r="AA67" s="416"/>
      <c r="AB67" s="416"/>
      <c r="AC67" s="417"/>
    </row>
    <row r="68" spans="1:29" ht="23.25">
      <c r="A68" s="379"/>
      <c r="B68" s="500" t="s">
        <v>189</v>
      </c>
      <c r="C68" s="502">
        <v>613323</v>
      </c>
      <c r="D68" s="504">
        <f>F68</f>
        <v>600</v>
      </c>
      <c r="E68" s="504"/>
      <c r="F68" s="504">
        <f>G68</f>
        <v>600</v>
      </c>
      <c r="G68" s="504">
        <f t="shared" si="7"/>
        <v>600</v>
      </c>
      <c r="H68" s="504">
        <f t="shared" si="8"/>
        <v>600</v>
      </c>
      <c r="I68" s="507">
        <v>50</v>
      </c>
      <c r="J68" s="507">
        <v>50</v>
      </c>
      <c r="K68" s="507">
        <v>50</v>
      </c>
      <c r="L68" s="524">
        <v>50</v>
      </c>
      <c r="M68" s="524">
        <v>50</v>
      </c>
      <c r="N68" s="524">
        <v>50</v>
      </c>
      <c r="O68" s="524">
        <v>50</v>
      </c>
      <c r="P68" s="524">
        <v>50</v>
      </c>
      <c r="Q68" s="524">
        <v>50</v>
      </c>
      <c r="R68" s="524">
        <v>50</v>
      </c>
      <c r="S68" s="524">
        <v>50</v>
      </c>
      <c r="T68" s="524">
        <v>50</v>
      </c>
      <c r="U68" s="416"/>
      <c r="V68" s="416"/>
      <c r="W68" s="416"/>
      <c r="X68" s="416"/>
      <c r="Y68" s="416"/>
      <c r="Z68" s="416"/>
      <c r="AA68" s="416"/>
      <c r="AB68" s="416"/>
      <c r="AC68" s="417"/>
    </row>
    <row r="69" spans="1:29" ht="23.25">
      <c r="A69" s="379"/>
      <c r="B69" s="500" t="s">
        <v>190</v>
      </c>
      <c r="C69" s="502">
        <v>613326</v>
      </c>
      <c r="D69" s="504">
        <f>F69</f>
        <v>800</v>
      </c>
      <c r="E69" s="504"/>
      <c r="F69" s="504">
        <f>G69</f>
        <v>800</v>
      </c>
      <c r="G69" s="504">
        <f t="shared" si="7"/>
        <v>800</v>
      </c>
      <c r="H69" s="504">
        <f t="shared" si="8"/>
        <v>800</v>
      </c>
      <c r="I69" s="507">
        <v>100</v>
      </c>
      <c r="J69" s="507">
        <v>50</v>
      </c>
      <c r="K69" s="507">
        <v>50</v>
      </c>
      <c r="L69" s="524">
        <v>100</v>
      </c>
      <c r="M69" s="524">
        <v>50</v>
      </c>
      <c r="N69" s="524">
        <v>50</v>
      </c>
      <c r="O69" s="535">
        <v>100</v>
      </c>
      <c r="P69" s="535">
        <v>50</v>
      </c>
      <c r="Q69" s="535">
        <v>50</v>
      </c>
      <c r="R69" s="535">
        <v>100</v>
      </c>
      <c r="S69" s="535">
        <v>50</v>
      </c>
      <c r="T69" s="535">
        <v>50</v>
      </c>
      <c r="U69" s="416"/>
      <c r="V69" s="416"/>
      <c r="W69" s="416"/>
      <c r="X69" s="416"/>
      <c r="Y69" s="416"/>
      <c r="Z69" s="416"/>
      <c r="AA69" s="416"/>
      <c r="AB69" s="416"/>
      <c r="AC69" s="417"/>
    </row>
    <row r="70" spans="1:29" s="378" customFormat="1" ht="18.75">
      <c r="A70" s="375">
        <v>6</v>
      </c>
      <c r="B70" s="376" t="s">
        <v>21</v>
      </c>
      <c r="C70" s="377">
        <v>613400</v>
      </c>
      <c r="D70" s="414">
        <f>SUM(D71:D77)</f>
        <v>55000</v>
      </c>
      <c r="E70" s="414">
        <f>SUM(E71:E77)</f>
        <v>0</v>
      </c>
      <c r="F70" s="414">
        <f>SUM(F71:F77)</f>
        <v>55000</v>
      </c>
      <c r="G70" s="414">
        <f t="shared" si="7"/>
        <v>55000</v>
      </c>
      <c r="H70" s="414">
        <f t="shared" si="8"/>
        <v>55000</v>
      </c>
      <c r="I70" s="436">
        <f aca="true" t="shared" si="16" ref="I70:AC70">SUM(I71:I77)</f>
        <v>6500</v>
      </c>
      <c r="J70" s="436">
        <f t="shared" si="16"/>
        <v>10000</v>
      </c>
      <c r="K70" s="436">
        <f t="shared" si="16"/>
        <v>3000</v>
      </c>
      <c r="L70" s="436">
        <f t="shared" si="16"/>
        <v>8000</v>
      </c>
      <c r="M70" s="436">
        <f t="shared" si="16"/>
        <v>4500</v>
      </c>
      <c r="N70" s="436">
        <f t="shared" si="16"/>
        <v>0</v>
      </c>
      <c r="O70" s="436">
        <f t="shared" si="16"/>
        <v>7500</v>
      </c>
      <c r="P70" s="436">
        <f t="shared" si="16"/>
        <v>3500</v>
      </c>
      <c r="Q70" s="436">
        <f t="shared" si="16"/>
        <v>0</v>
      </c>
      <c r="R70" s="436">
        <f t="shared" si="16"/>
        <v>12000</v>
      </c>
      <c r="S70" s="436">
        <f t="shared" si="16"/>
        <v>0</v>
      </c>
      <c r="T70" s="436">
        <f t="shared" si="16"/>
        <v>0</v>
      </c>
      <c r="U70" s="414">
        <f t="shared" si="16"/>
        <v>0</v>
      </c>
      <c r="V70" s="414">
        <f t="shared" si="16"/>
        <v>0</v>
      </c>
      <c r="W70" s="414">
        <f t="shared" si="16"/>
        <v>0</v>
      </c>
      <c r="X70" s="414">
        <f t="shared" si="16"/>
        <v>0</v>
      </c>
      <c r="Y70" s="414">
        <f t="shared" si="16"/>
        <v>0</v>
      </c>
      <c r="Z70" s="414">
        <f t="shared" si="16"/>
        <v>0</v>
      </c>
      <c r="AA70" s="414">
        <f t="shared" si="16"/>
        <v>0</v>
      </c>
      <c r="AB70" s="414">
        <f t="shared" si="16"/>
        <v>0</v>
      </c>
      <c r="AC70" s="414">
        <f t="shared" si="16"/>
        <v>0</v>
      </c>
    </row>
    <row r="71" spans="1:29" ht="23.25">
      <c r="A71" s="379"/>
      <c r="B71" s="500" t="s">
        <v>191</v>
      </c>
      <c r="C71" s="502">
        <v>613411</v>
      </c>
      <c r="D71" s="504">
        <f>F71</f>
        <v>13000</v>
      </c>
      <c r="E71" s="504"/>
      <c r="F71" s="504">
        <f>G71</f>
        <v>13000</v>
      </c>
      <c r="G71" s="504">
        <f t="shared" si="7"/>
        <v>13000</v>
      </c>
      <c r="H71" s="504">
        <f t="shared" si="8"/>
        <v>13000</v>
      </c>
      <c r="I71" s="507">
        <v>2000</v>
      </c>
      <c r="J71" s="507">
        <v>2000</v>
      </c>
      <c r="K71" s="507">
        <v>0</v>
      </c>
      <c r="L71" s="535">
        <v>3000</v>
      </c>
      <c r="M71" s="535">
        <v>0</v>
      </c>
      <c r="N71" s="535">
        <v>0</v>
      </c>
      <c r="O71" s="535">
        <v>2000</v>
      </c>
      <c r="P71" s="535">
        <v>2000</v>
      </c>
      <c r="Q71" s="535">
        <v>0</v>
      </c>
      <c r="R71" s="535">
        <v>2000</v>
      </c>
      <c r="S71" s="535">
        <v>0</v>
      </c>
      <c r="T71" s="535">
        <v>0</v>
      </c>
      <c r="U71" s="416"/>
      <c r="V71" s="416"/>
      <c r="W71" s="416"/>
      <c r="X71" s="416"/>
      <c r="Y71" s="416"/>
      <c r="Z71" s="416"/>
      <c r="AA71" s="416"/>
      <c r="AB71" s="416"/>
      <c r="AC71" s="417"/>
    </row>
    <row r="72" spans="1:29" ht="23.25">
      <c r="A72" s="379"/>
      <c r="B72" s="500" t="s">
        <v>192</v>
      </c>
      <c r="C72" s="502">
        <v>613412</v>
      </c>
      <c r="D72" s="504">
        <f aca="true" t="shared" si="17" ref="D72:D77">F72</f>
        <v>9000</v>
      </c>
      <c r="E72" s="504"/>
      <c r="F72" s="504">
        <f aca="true" t="shared" si="18" ref="F72:F77">G72</f>
        <v>9000</v>
      </c>
      <c r="G72" s="504">
        <f t="shared" si="7"/>
        <v>9000</v>
      </c>
      <c r="H72" s="504">
        <f t="shared" si="8"/>
        <v>9000</v>
      </c>
      <c r="I72" s="507">
        <v>0</v>
      </c>
      <c r="J72" s="507">
        <v>2000</v>
      </c>
      <c r="K72" s="507">
        <v>0</v>
      </c>
      <c r="L72" s="535">
        <v>2000</v>
      </c>
      <c r="M72" s="535">
        <v>1000</v>
      </c>
      <c r="N72" s="535">
        <v>0</v>
      </c>
      <c r="O72" s="535">
        <v>1000</v>
      </c>
      <c r="P72" s="535">
        <v>1000</v>
      </c>
      <c r="Q72" s="535">
        <v>0</v>
      </c>
      <c r="R72" s="535">
        <v>2000</v>
      </c>
      <c r="S72" s="535">
        <v>0</v>
      </c>
      <c r="T72" s="535">
        <v>0</v>
      </c>
      <c r="U72" s="416"/>
      <c r="V72" s="416"/>
      <c r="W72" s="416"/>
      <c r="X72" s="416"/>
      <c r="Y72" s="416"/>
      <c r="Z72" s="416"/>
      <c r="AA72" s="416"/>
      <c r="AB72" s="416"/>
      <c r="AC72" s="417"/>
    </row>
    <row r="73" spans="1:29" ht="23.25">
      <c r="A73" s="379"/>
      <c r="B73" s="500" t="s">
        <v>193</v>
      </c>
      <c r="C73" s="502">
        <v>613416</v>
      </c>
      <c r="D73" s="504">
        <f t="shared" si="17"/>
        <v>5000</v>
      </c>
      <c r="E73" s="504"/>
      <c r="F73" s="504">
        <f t="shared" si="18"/>
        <v>5000</v>
      </c>
      <c r="G73" s="504">
        <f t="shared" si="7"/>
        <v>5000</v>
      </c>
      <c r="H73" s="504">
        <f t="shared" si="8"/>
        <v>5000</v>
      </c>
      <c r="I73" s="507">
        <v>3000</v>
      </c>
      <c r="J73" s="507">
        <v>0</v>
      </c>
      <c r="K73" s="507">
        <v>0</v>
      </c>
      <c r="L73" s="535">
        <v>0</v>
      </c>
      <c r="M73" s="535">
        <v>1000</v>
      </c>
      <c r="N73" s="535">
        <v>0</v>
      </c>
      <c r="O73" s="535">
        <v>500</v>
      </c>
      <c r="P73" s="535">
        <v>500</v>
      </c>
      <c r="Q73" s="535">
        <v>0</v>
      </c>
      <c r="R73" s="535">
        <v>0</v>
      </c>
      <c r="S73" s="535">
        <v>0</v>
      </c>
      <c r="T73" s="535">
        <v>0</v>
      </c>
      <c r="U73" s="416"/>
      <c r="V73" s="416"/>
      <c r="W73" s="416"/>
      <c r="X73" s="416"/>
      <c r="Y73" s="416"/>
      <c r="Z73" s="416"/>
      <c r="AA73" s="416"/>
      <c r="AB73" s="416"/>
      <c r="AC73" s="417"/>
    </row>
    <row r="74" spans="1:29" ht="23.25">
      <c r="A74" s="379"/>
      <c r="B74" s="500" t="s">
        <v>194</v>
      </c>
      <c r="C74" s="502">
        <v>613417</v>
      </c>
      <c r="D74" s="504">
        <f t="shared" si="17"/>
        <v>13000</v>
      </c>
      <c r="E74" s="504"/>
      <c r="F74" s="504">
        <f t="shared" si="18"/>
        <v>13000</v>
      </c>
      <c r="G74" s="504">
        <f t="shared" si="7"/>
        <v>13000</v>
      </c>
      <c r="H74" s="504">
        <f t="shared" si="8"/>
        <v>13000</v>
      </c>
      <c r="I74" s="507">
        <v>500</v>
      </c>
      <c r="J74" s="507">
        <v>3000</v>
      </c>
      <c r="K74" s="507">
        <v>0</v>
      </c>
      <c r="L74" s="535">
        <v>3000</v>
      </c>
      <c r="M74" s="535">
        <v>500</v>
      </c>
      <c r="N74" s="535">
        <v>0</v>
      </c>
      <c r="O74" s="535">
        <v>3000</v>
      </c>
      <c r="P74" s="535">
        <v>0</v>
      </c>
      <c r="Q74" s="535">
        <v>0</v>
      </c>
      <c r="R74" s="535">
        <v>3000</v>
      </c>
      <c r="S74" s="535">
        <v>0</v>
      </c>
      <c r="T74" s="535">
        <v>0</v>
      </c>
      <c r="U74" s="416"/>
      <c r="V74" s="416"/>
      <c r="W74" s="416"/>
      <c r="X74" s="416"/>
      <c r="Y74" s="416"/>
      <c r="Z74" s="416"/>
      <c r="AA74" s="416"/>
      <c r="AB74" s="416"/>
      <c r="AC74" s="417"/>
    </row>
    <row r="75" spans="1:29" ht="23.25">
      <c r="A75" s="379"/>
      <c r="B75" s="500" t="s">
        <v>195</v>
      </c>
      <c r="C75" s="502">
        <v>613418</v>
      </c>
      <c r="D75" s="504">
        <f t="shared" si="17"/>
        <v>10000</v>
      </c>
      <c r="E75" s="504"/>
      <c r="F75" s="504">
        <f t="shared" si="18"/>
        <v>10000</v>
      </c>
      <c r="G75" s="504">
        <f t="shared" si="7"/>
        <v>10000</v>
      </c>
      <c r="H75" s="504">
        <f t="shared" si="8"/>
        <v>10000</v>
      </c>
      <c r="I75" s="507">
        <v>0</v>
      </c>
      <c r="J75" s="507">
        <v>2500</v>
      </c>
      <c r="K75" s="507">
        <v>1500</v>
      </c>
      <c r="L75" s="535">
        <v>0</v>
      </c>
      <c r="M75" s="535">
        <v>2000</v>
      </c>
      <c r="N75" s="535">
        <v>0</v>
      </c>
      <c r="O75" s="535">
        <v>0</v>
      </c>
      <c r="P75" s="535">
        <v>0</v>
      </c>
      <c r="Q75" s="535">
        <v>0</v>
      </c>
      <c r="R75" s="535">
        <v>4000</v>
      </c>
      <c r="S75" s="535">
        <v>0</v>
      </c>
      <c r="T75" s="535">
        <v>0</v>
      </c>
      <c r="U75" s="416"/>
      <c r="V75" s="416"/>
      <c r="W75" s="416"/>
      <c r="X75" s="416"/>
      <c r="Y75" s="416"/>
      <c r="Z75" s="416"/>
      <c r="AA75" s="416"/>
      <c r="AB75" s="416"/>
      <c r="AC75" s="417"/>
    </row>
    <row r="76" spans="1:29" ht="23.25">
      <c r="A76" s="379"/>
      <c r="B76" s="500" t="s">
        <v>281</v>
      </c>
      <c r="C76" s="502">
        <v>613419</v>
      </c>
      <c r="D76" s="504">
        <f t="shared" si="17"/>
        <v>1000</v>
      </c>
      <c r="E76" s="504"/>
      <c r="F76" s="504">
        <f t="shared" si="18"/>
        <v>1000</v>
      </c>
      <c r="G76" s="504">
        <f t="shared" si="7"/>
        <v>1000</v>
      </c>
      <c r="H76" s="504">
        <f t="shared" si="8"/>
        <v>1000</v>
      </c>
      <c r="I76" s="507">
        <v>0</v>
      </c>
      <c r="J76" s="507">
        <v>0</v>
      </c>
      <c r="K76" s="507">
        <v>1000</v>
      </c>
      <c r="L76" s="535">
        <v>0</v>
      </c>
      <c r="M76" s="535">
        <v>0</v>
      </c>
      <c r="N76" s="535">
        <v>0</v>
      </c>
      <c r="O76" s="535">
        <v>0</v>
      </c>
      <c r="P76" s="535">
        <v>0</v>
      </c>
      <c r="Q76" s="535">
        <v>0</v>
      </c>
      <c r="R76" s="535">
        <v>0</v>
      </c>
      <c r="S76" s="535">
        <v>0</v>
      </c>
      <c r="T76" s="535">
        <v>0</v>
      </c>
      <c r="U76" s="416"/>
      <c r="V76" s="416"/>
      <c r="W76" s="416"/>
      <c r="X76" s="416"/>
      <c r="Y76" s="416"/>
      <c r="Z76" s="416"/>
      <c r="AA76" s="416"/>
      <c r="AB76" s="416"/>
      <c r="AC76" s="417"/>
    </row>
    <row r="77" spans="1:29" ht="23.25">
      <c r="A77" s="379"/>
      <c r="B77" s="500" t="s">
        <v>196</v>
      </c>
      <c r="C77" s="502">
        <v>613484</v>
      </c>
      <c r="D77" s="504">
        <f t="shared" si="17"/>
        <v>4000</v>
      </c>
      <c r="E77" s="504"/>
      <c r="F77" s="504">
        <f t="shared" si="18"/>
        <v>4000</v>
      </c>
      <c r="G77" s="504">
        <f t="shared" si="7"/>
        <v>4000</v>
      </c>
      <c r="H77" s="504">
        <f t="shared" si="8"/>
        <v>4000</v>
      </c>
      <c r="I77" s="507">
        <v>1000</v>
      </c>
      <c r="J77" s="507">
        <v>500</v>
      </c>
      <c r="K77" s="507">
        <v>500</v>
      </c>
      <c r="L77" s="535">
        <v>0</v>
      </c>
      <c r="M77" s="535">
        <v>0</v>
      </c>
      <c r="N77" s="535">
        <v>0</v>
      </c>
      <c r="O77" s="535">
        <v>1000</v>
      </c>
      <c r="P77" s="535">
        <v>0</v>
      </c>
      <c r="Q77" s="535">
        <v>0</v>
      </c>
      <c r="R77" s="535">
        <v>1000</v>
      </c>
      <c r="S77" s="535">
        <v>0</v>
      </c>
      <c r="T77" s="535">
        <v>0</v>
      </c>
      <c r="U77" s="416"/>
      <c r="V77" s="416"/>
      <c r="W77" s="416"/>
      <c r="X77" s="416"/>
      <c r="Y77" s="416"/>
      <c r="Z77" s="416"/>
      <c r="AA77" s="416"/>
      <c r="AB77" s="416"/>
      <c r="AC77" s="417"/>
    </row>
    <row r="78" spans="1:29" s="378" customFormat="1" ht="18.75">
      <c r="A78" s="375">
        <v>7</v>
      </c>
      <c r="B78" s="380" t="s">
        <v>22</v>
      </c>
      <c r="C78" s="377">
        <v>613500</v>
      </c>
      <c r="D78" s="414">
        <f>SUM(D79:D83)</f>
        <v>72000</v>
      </c>
      <c r="E78" s="414">
        <f>SUM(E79:E83)</f>
        <v>0</v>
      </c>
      <c r="F78" s="414">
        <f>SUM(F79:F83)</f>
        <v>72000</v>
      </c>
      <c r="G78" s="414">
        <f t="shared" si="7"/>
        <v>72000</v>
      </c>
      <c r="H78" s="414">
        <f t="shared" si="8"/>
        <v>72000</v>
      </c>
      <c r="I78" s="436">
        <f aca="true" t="shared" si="19" ref="I78:AC78">SUM(I79:I83)</f>
        <v>6600</v>
      </c>
      <c r="J78" s="436">
        <f t="shared" si="19"/>
        <v>7100</v>
      </c>
      <c r="K78" s="436">
        <f t="shared" si="19"/>
        <v>7100</v>
      </c>
      <c r="L78" s="436">
        <f t="shared" si="19"/>
        <v>1500</v>
      </c>
      <c r="M78" s="436">
        <f t="shared" si="19"/>
        <v>5500</v>
      </c>
      <c r="N78" s="436">
        <f t="shared" si="19"/>
        <v>6500</v>
      </c>
      <c r="O78" s="436">
        <f t="shared" si="19"/>
        <v>6500</v>
      </c>
      <c r="P78" s="436">
        <f t="shared" si="19"/>
        <v>6300</v>
      </c>
      <c r="Q78" s="436">
        <f t="shared" si="19"/>
        <v>6600</v>
      </c>
      <c r="R78" s="436">
        <f t="shared" si="19"/>
        <v>5500</v>
      </c>
      <c r="S78" s="436">
        <f t="shared" si="19"/>
        <v>7300</v>
      </c>
      <c r="T78" s="436">
        <f t="shared" si="19"/>
        <v>5500</v>
      </c>
      <c r="U78" s="414">
        <f t="shared" si="19"/>
        <v>0</v>
      </c>
      <c r="V78" s="414">
        <f t="shared" si="19"/>
        <v>0</v>
      </c>
      <c r="W78" s="414">
        <f t="shared" si="19"/>
        <v>0</v>
      </c>
      <c r="X78" s="414">
        <f t="shared" si="19"/>
        <v>0</v>
      </c>
      <c r="Y78" s="414">
        <f t="shared" si="19"/>
        <v>0</v>
      </c>
      <c r="Z78" s="414">
        <f t="shared" si="19"/>
        <v>0</v>
      </c>
      <c r="AA78" s="414">
        <f t="shared" si="19"/>
        <v>0</v>
      </c>
      <c r="AB78" s="414">
        <f t="shared" si="19"/>
        <v>0</v>
      </c>
      <c r="AC78" s="414">
        <f t="shared" si="19"/>
        <v>0</v>
      </c>
    </row>
    <row r="79" spans="1:29" ht="23.25">
      <c r="A79" s="379"/>
      <c r="B79" s="500" t="s">
        <v>197</v>
      </c>
      <c r="C79" s="502">
        <v>613511</v>
      </c>
      <c r="D79" s="504">
        <f>F79</f>
        <v>0</v>
      </c>
      <c r="E79" s="504"/>
      <c r="F79" s="504">
        <f>G79</f>
        <v>0</v>
      </c>
      <c r="G79" s="504">
        <f t="shared" si="7"/>
        <v>0</v>
      </c>
      <c r="H79" s="504">
        <f t="shared" si="8"/>
        <v>0</v>
      </c>
      <c r="I79" s="507">
        <v>0</v>
      </c>
      <c r="J79" s="507">
        <v>0</v>
      </c>
      <c r="K79" s="507">
        <v>0</v>
      </c>
      <c r="L79" s="535">
        <v>0</v>
      </c>
      <c r="M79" s="535">
        <v>0</v>
      </c>
      <c r="N79" s="535">
        <v>0</v>
      </c>
      <c r="O79" s="535">
        <v>0</v>
      </c>
      <c r="P79" s="535">
        <v>0</v>
      </c>
      <c r="Q79" s="535">
        <v>0</v>
      </c>
      <c r="R79" s="535">
        <v>0</v>
      </c>
      <c r="S79" s="535">
        <v>0</v>
      </c>
      <c r="T79" s="535">
        <v>0</v>
      </c>
      <c r="U79" s="416"/>
      <c r="V79" s="416"/>
      <c r="W79" s="416"/>
      <c r="X79" s="416"/>
      <c r="Y79" s="416"/>
      <c r="Z79" s="416"/>
      <c r="AA79" s="416"/>
      <c r="AB79" s="416"/>
      <c r="AC79" s="417"/>
    </row>
    <row r="80" spans="1:29" ht="23.25">
      <c r="A80" s="379"/>
      <c r="B80" s="500" t="s">
        <v>198</v>
      </c>
      <c r="C80" s="502">
        <v>613512</v>
      </c>
      <c r="D80" s="504">
        <f>F80</f>
        <v>63000</v>
      </c>
      <c r="E80" s="504"/>
      <c r="F80" s="504">
        <f>G80</f>
        <v>63000</v>
      </c>
      <c r="G80" s="504">
        <f t="shared" si="7"/>
        <v>63000</v>
      </c>
      <c r="H80" s="504">
        <f t="shared" si="8"/>
        <v>63000</v>
      </c>
      <c r="I80" s="507">
        <v>6000</v>
      </c>
      <c r="J80" s="507">
        <v>6000</v>
      </c>
      <c r="K80" s="507">
        <v>6000</v>
      </c>
      <c r="L80" s="535">
        <v>1000</v>
      </c>
      <c r="M80" s="535">
        <v>5000</v>
      </c>
      <c r="N80" s="535">
        <v>5000</v>
      </c>
      <c r="O80" s="535">
        <v>6000</v>
      </c>
      <c r="P80" s="535">
        <v>6000</v>
      </c>
      <c r="Q80" s="535">
        <v>6000</v>
      </c>
      <c r="R80" s="535">
        <v>5000</v>
      </c>
      <c r="S80" s="535">
        <v>6000</v>
      </c>
      <c r="T80" s="535">
        <v>5000</v>
      </c>
      <c r="U80" s="416"/>
      <c r="V80" s="416"/>
      <c r="W80" s="416"/>
      <c r="X80" s="416"/>
      <c r="Y80" s="416"/>
      <c r="Z80" s="416"/>
      <c r="AA80" s="416"/>
      <c r="AB80" s="416"/>
      <c r="AC80" s="417"/>
    </row>
    <row r="81" spans="1:29" ht="23.25">
      <c r="A81" s="379"/>
      <c r="B81" s="500" t="s">
        <v>199</v>
      </c>
      <c r="C81" s="502">
        <v>613513</v>
      </c>
      <c r="D81" s="504">
        <f>F81</f>
        <v>4000</v>
      </c>
      <c r="E81" s="504"/>
      <c r="F81" s="504">
        <f>G81</f>
        <v>4000</v>
      </c>
      <c r="G81" s="504">
        <f t="shared" si="7"/>
        <v>4000</v>
      </c>
      <c r="H81" s="504">
        <f t="shared" si="8"/>
        <v>4000</v>
      </c>
      <c r="I81" s="507">
        <v>400</v>
      </c>
      <c r="J81" s="507">
        <v>300</v>
      </c>
      <c r="K81" s="507">
        <v>300</v>
      </c>
      <c r="L81" s="535">
        <v>500</v>
      </c>
      <c r="M81" s="535">
        <v>300</v>
      </c>
      <c r="N81" s="535">
        <v>300</v>
      </c>
      <c r="O81" s="535">
        <v>300</v>
      </c>
      <c r="P81" s="535">
        <v>300</v>
      </c>
      <c r="Q81" s="535">
        <v>400</v>
      </c>
      <c r="R81" s="535">
        <v>300</v>
      </c>
      <c r="S81" s="535">
        <v>300</v>
      </c>
      <c r="T81" s="535">
        <v>300</v>
      </c>
      <c r="U81" s="416"/>
      <c r="V81" s="416"/>
      <c r="W81" s="416"/>
      <c r="X81" s="416"/>
      <c r="Y81" s="416"/>
      <c r="Z81" s="416"/>
      <c r="AA81" s="416"/>
      <c r="AB81" s="416"/>
      <c r="AC81" s="417"/>
    </row>
    <row r="82" spans="1:29" ht="23.25">
      <c r="A82" s="379"/>
      <c r="B82" s="501" t="s">
        <v>200</v>
      </c>
      <c r="C82" s="502">
        <v>613523</v>
      </c>
      <c r="D82" s="504">
        <f>F82</f>
        <v>3000</v>
      </c>
      <c r="E82" s="504"/>
      <c r="F82" s="504">
        <f>G82</f>
        <v>3000</v>
      </c>
      <c r="G82" s="504">
        <f t="shared" si="7"/>
        <v>3000</v>
      </c>
      <c r="H82" s="504">
        <f t="shared" si="8"/>
        <v>3000</v>
      </c>
      <c r="I82" s="507">
        <v>0</v>
      </c>
      <c r="J82" s="507">
        <v>600</v>
      </c>
      <c r="K82" s="507">
        <v>600</v>
      </c>
      <c r="L82" s="535">
        <v>0</v>
      </c>
      <c r="M82" s="535">
        <v>0</v>
      </c>
      <c r="N82" s="535">
        <v>1000</v>
      </c>
      <c r="O82" s="535">
        <v>0</v>
      </c>
      <c r="P82" s="535">
        <v>0</v>
      </c>
      <c r="Q82" s="535">
        <v>0</v>
      </c>
      <c r="R82" s="535">
        <v>0</v>
      </c>
      <c r="S82" s="535">
        <v>800</v>
      </c>
      <c r="T82" s="535">
        <v>0</v>
      </c>
      <c r="U82" s="416"/>
      <c r="V82" s="416"/>
      <c r="W82" s="416"/>
      <c r="X82" s="416"/>
      <c r="Y82" s="416"/>
      <c r="Z82" s="416"/>
      <c r="AA82" s="416"/>
      <c r="AB82" s="416"/>
      <c r="AC82" s="417"/>
    </row>
    <row r="83" spans="1:29" ht="23.25">
      <c r="A83" s="379"/>
      <c r="B83" s="500" t="s">
        <v>201</v>
      </c>
      <c r="C83" s="502">
        <v>613524</v>
      </c>
      <c r="D83" s="504">
        <f>F83</f>
        <v>2000</v>
      </c>
      <c r="E83" s="504"/>
      <c r="F83" s="504">
        <f>G83</f>
        <v>2000</v>
      </c>
      <c r="G83" s="504">
        <f t="shared" si="7"/>
        <v>2000</v>
      </c>
      <c r="H83" s="504">
        <f t="shared" si="8"/>
        <v>2000</v>
      </c>
      <c r="I83" s="507">
        <v>200</v>
      </c>
      <c r="J83" s="507">
        <v>200</v>
      </c>
      <c r="K83" s="507">
        <v>200</v>
      </c>
      <c r="L83" s="535">
        <v>0</v>
      </c>
      <c r="M83" s="535">
        <v>200</v>
      </c>
      <c r="N83" s="535">
        <v>200</v>
      </c>
      <c r="O83" s="535">
        <v>200</v>
      </c>
      <c r="P83" s="535">
        <v>0</v>
      </c>
      <c r="Q83" s="535">
        <v>200</v>
      </c>
      <c r="R83" s="535">
        <v>200</v>
      </c>
      <c r="S83" s="535">
        <v>200</v>
      </c>
      <c r="T83" s="535">
        <v>200</v>
      </c>
      <c r="U83" s="416"/>
      <c r="V83" s="416"/>
      <c r="W83" s="416"/>
      <c r="X83" s="416"/>
      <c r="Y83" s="416"/>
      <c r="Z83" s="416"/>
      <c r="AA83" s="416"/>
      <c r="AB83" s="416"/>
      <c r="AC83" s="417"/>
    </row>
    <row r="84" spans="1:29" s="378" customFormat="1" ht="18.75">
      <c r="A84" s="375">
        <v>8</v>
      </c>
      <c r="B84" s="376" t="s">
        <v>59</v>
      </c>
      <c r="C84" s="377">
        <v>613600</v>
      </c>
      <c r="D84" s="414">
        <f>SUM(D85:D88)</f>
        <v>9702000</v>
      </c>
      <c r="E84" s="414">
        <f>SUM(E85:E88)</f>
        <v>0</v>
      </c>
      <c r="F84" s="414">
        <f>SUM(F85:F88)</f>
        <v>9702000</v>
      </c>
      <c r="G84" s="414">
        <f t="shared" si="7"/>
        <v>9702000</v>
      </c>
      <c r="H84" s="414">
        <f t="shared" si="8"/>
        <v>9702000</v>
      </c>
      <c r="I84" s="436">
        <f aca="true" t="shared" si="20" ref="I84:AC84">SUM(I85:I88)</f>
        <v>400</v>
      </c>
      <c r="J84" s="436">
        <f t="shared" si="20"/>
        <v>800</v>
      </c>
      <c r="K84" s="436">
        <f t="shared" si="20"/>
        <v>2293530</v>
      </c>
      <c r="L84" s="436">
        <f t="shared" si="20"/>
        <v>300</v>
      </c>
      <c r="M84" s="436">
        <f t="shared" si="20"/>
        <v>300</v>
      </c>
      <c r="N84" s="436">
        <f t="shared" si="20"/>
        <v>7404970</v>
      </c>
      <c r="O84" s="436">
        <f t="shared" si="20"/>
        <v>300</v>
      </c>
      <c r="P84" s="436">
        <f t="shared" si="20"/>
        <v>300</v>
      </c>
      <c r="Q84" s="436">
        <f t="shared" si="20"/>
        <v>300</v>
      </c>
      <c r="R84" s="436">
        <f t="shared" si="20"/>
        <v>300</v>
      </c>
      <c r="S84" s="436">
        <f t="shared" si="20"/>
        <v>200</v>
      </c>
      <c r="T84" s="436">
        <f t="shared" si="20"/>
        <v>300</v>
      </c>
      <c r="U84" s="414">
        <f t="shared" si="20"/>
        <v>0</v>
      </c>
      <c r="V84" s="414">
        <f t="shared" si="20"/>
        <v>0</v>
      </c>
      <c r="W84" s="414">
        <f t="shared" si="20"/>
        <v>0</v>
      </c>
      <c r="X84" s="414">
        <f t="shared" si="20"/>
        <v>0</v>
      </c>
      <c r="Y84" s="414">
        <f t="shared" si="20"/>
        <v>0</v>
      </c>
      <c r="Z84" s="414">
        <f t="shared" si="20"/>
        <v>0</v>
      </c>
      <c r="AA84" s="414">
        <f t="shared" si="20"/>
        <v>0</v>
      </c>
      <c r="AB84" s="414">
        <f t="shared" si="20"/>
        <v>0</v>
      </c>
      <c r="AC84" s="414">
        <f t="shared" si="20"/>
        <v>0</v>
      </c>
    </row>
    <row r="85" spans="1:29" ht="23.25">
      <c r="A85" s="379"/>
      <c r="B85" s="500" t="s">
        <v>202</v>
      </c>
      <c r="C85" s="502">
        <v>613611</v>
      </c>
      <c r="D85" s="504">
        <f>F85</f>
        <v>3000</v>
      </c>
      <c r="E85" s="504"/>
      <c r="F85" s="504">
        <f>G85</f>
        <v>3000</v>
      </c>
      <c r="G85" s="504">
        <f t="shared" si="7"/>
        <v>3000</v>
      </c>
      <c r="H85" s="504">
        <f t="shared" si="8"/>
        <v>3000</v>
      </c>
      <c r="I85" s="507">
        <v>0</v>
      </c>
      <c r="J85" s="507">
        <v>500</v>
      </c>
      <c r="K85" s="507">
        <v>0</v>
      </c>
      <c r="L85" s="524">
        <v>0</v>
      </c>
      <c r="M85" s="524">
        <v>0</v>
      </c>
      <c r="N85" s="524">
        <v>2500</v>
      </c>
      <c r="O85" s="535">
        <v>0</v>
      </c>
      <c r="P85" s="535">
        <v>0</v>
      </c>
      <c r="Q85" s="535">
        <v>0</v>
      </c>
      <c r="R85" s="535">
        <v>0</v>
      </c>
      <c r="S85" s="535">
        <v>0</v>
      </c>
      <c r="T85" s="535">
        <v>0</v>
      </c>
      <c r="U85" s="416"/>
      <c r="V85" s="416"/>
      <c r="W85" s="416"/>
      <c r="X85" s="416"/>
      <c r="Y85" s="416"/>
      <c r="Z85" s="416"/>
      <c r="AA85" s="416"/>
      <c r="AB85" s="416"/>
      <c r="AC85" s="417"/>
    </row>
    <row r="86" spans="1:29" ht="23.25">
      <c r="A86" s="379"/>
      <c r="B86" s="500" t="s">
        <v>203</v>
      </c>
      <c r="C86" s="502">
        <v>613614</v>
      </c>
      <c r="D86" s="504">
        <f>F86</f>
        <v>3000</v>
      </c>
      <c r="E86" s="504"/>
      <c r="F86" s="504">
        <f>G86</f>
        <v>3000</v>
      </c>
      <c r="G86" s="504">
        <f t="shared" si="7"/>
        <v>3000</v>
      </c>
      <c r="H86" s="504">
        <f t="shared" si="8"/>
        <v>3000</v>
      </c>
      <c r="I86" s="507">
        <v>200</v>
      </c>
      <c r="J86" s="507">
        <v>100</v>
      </c>
      <c r="K86" s="507">
        <v>100</v>
      </c>
      <c r="L86" s="524">
        <v>300</v>
      </c>
      <c r="M86" s="524">
        <v>300</v>
      </c>
      <c r="N86" s="524">
        <v>300</v>
      </c>
      <c r="O86" s="535">
        <v>300</v>
      </c>
      <c r="P86" s="535">
        <v>300</v>
      </c>
      <c r="Q86" s="535">
        <v>300</v>
      </c>
      <c r="R86" s="535">
        <v>300</v>
      </c>
      <c r="S86" s="535">
        <v>200</v>
      </c>
      <c r="T86" s="535">
        <v>300</v>
      </c>
      <c r="U86" s="416"/>
      <c r="V86" s="416"/>
      <c r="W86" s="416"/>
      <c r="X86" s="416"/>
      <c r="Y86" s="416"/>
      <c r="Z86" s="416"/>
      <c r="AA86" s="416"/>
      <c r="AB86" s="416"/>
      <c r="AC86" s="417"/>
    </row>
    <row r="87" spans="1:29" ht="23.25">
      <c r="A87" s="379"/>
      <c r="B87" s="500" t="s">
        <v>204</v>
      </c>
      <c r="C87" s="502">
        <v>613621</v>
      </c>
      <c r="D87" s="504">
        <f>F87</f>
        <v>4000</v>
      </c>
      <c r="E87" s="504"/>
      <c r="F87" s="504">
        <f>G87</f>
        <v>4000</v>
      </c>
      <c r="G87" s="504">
        <f t="shared" si="7"/>
        <v>4000</v>
      </c>
      <c r="H87" s="504">
        <f t="shared" si="8"/>
        <v>4000</v>
      </c>
      <c r="I87" s="507">
        <v>0</v>
      </c>
      <c r="J87" s="507">
        <v>0</v>
      </c>
      <c r="K87" s="507">
        <v>0</v>
      </c>
      <c r="L87" s="524">
        <v>0</v>
      </c>
      <c r="M87" s="524">
        <v>0</v>
      </c>
      <c r="N87" s="524">
        <v>4000</v>
      </c>
      <c r="O87" s="535">
        <v>0</v>
      </c>
      <c r="P87" s="535">
        <v>0</v>
      </c>
      <c r="Q87" s="535">
        <v>0</v>
      </c>
      <c r="R87" s="535">
        <v>0</v>
      </c>
      <c r="S87" s="535">
        <v>0</v>
      </c>
      <c r="T87" s="535">
        <v>0</v>
      </c>
      <c r="U87" s="416"/>
      <c r="V87" s="416"/>
      <c r="W87" s="416"/>
      <c r="X87" s="416"/>
      <c r="Y87" s="416"/>
      <c r="Z87" s="416"/>
      <c r="AA87" s="416"/>
      <c r="AB87" s="416"/>
      <c r="AC87" s="417"/>
    </row>
    <row r="88" spans="1:29" ht="23.25">
      <c r="A88" s="379"/>
      <c r="B88" s="500" t="s">
        <v>205</v>
      </c>
      <c r="C88" s="502">
        <v>613631</v>
      </c>
      <c r="D88" s="504">
        <f>F88</f>
        <v>9692000</v>
      </c>
      <c r="E88" s="504"/>
      <c r="F88" s="504">
        <f>G88</f>
        <v>9692000</v>
      </c>
      <c r="G88" s="504">
        <f t="shared" si="7"/>
        <v>9692000</v>
      </c>
      <c r="H88" s="504">
        <f t="shared" si="8"/>
        <v>9692000</v>
      </c>
      <c r="I88" s="507">
        <v>200</v>
      </c>
      <c r="J88" s="507">
        <v>200</v>
      </c>
      <c r="K88" s="507">
        <v>2293430</v>
      </c>
      <c r="L88" s="524">
        <v>0</v>
      </c>
      <c r="M88" s="524">
        <v>0</v>
      </c>
      <c r="N88" s="524">
        <v>7398170</v>
      </c>
      <c r="O88" s="535">
        <v>0</v>
      </c>
      <c r="P88" s="535">
        <v>0</v>
      </c>
      <c r="Q88" s="535">
        <v>0</v>
      </c>
      <c r="R88" s="535">
        <v>0</v>
      </c>
      <c r="S88" s="535">
        <v>0</v>
      </c>
      <c r="T88" s="535">
        <v>0</v>
      </c>
      <c r="U88" s="416"/>
      <c r="V88" s="416"/>
      <c r="W88" s="416"/>
      <c r="X88" s="416"/>
      <c r="Y88" s="416"/>
      <c r="Z88" s="416"/>
      <c r="AA88" s="416"/>
      <c r="AB88" s="416"/>
      <c r="AC88" s="417"/>
    </row>
    <row r="89" spans="1:29" s="378" customFormat="1" ht="18.75">
      <c r="A89" s="375">
        <v>9</v>
      </c>
      <c r="B89" s="376" t="s">
        <v>10</v>
      </c>
      <c r="C89" s="377">
        <v>613700</v>
      </c>
      <c r="D89" s="414">
        <f>SUM(D90:D100)</f>
        <v>440000</v>
      </c>
      <c r="E89" s="414">
        <f>SUM(E90:E100)</f>
        <v>0</v>
      </c>
      <c r="F89" s="414">
        <f>SUM(F90:F100)</f>
        <v>440000</v>
      </c>
      <c r="G89" s="414">
        <f t="shared" si="7"/>
        <v>440000</v>
      </c>
      <c r="H89" s="414">
        <f t="shared" si="8"/>
        <v>440000</v>
      </c>
      <c r="I89" s="436">
        <f aca="true" t="shared" si="21" ref="I89:AC89">SUM(I90:I100)</f>
        <v>35900</v>
      </c>
      <c r="J89" s="436">
        <f t="shared" si="21"/>
        <v>34300</v>
      </c>
      <c r="K89" s="436">
        <f t="shared" si="21"/>
        <v>29900</v>
      </c>
      <c r="L89" s="436">
        <f t="shared" si="21"/>
        <v>104850</v>
      </c>
      <c r="M89" s="436">
        <f t="shared" si="21"/>
        <v>28950</v>
      </c>
      <c r="N89" s="436">
        <f t="shared" si="21"/>
        <v>32250</v>
      </c>
      <c r="O89" s="436">
        <f t="shared" si="21"/>
        <v>31500</v>
      </c>
      <c r="P89" s="436">
        <f t="shared" si="21"/>
        <v>29150</v>
      </c>
      <c r="Q89" s="436">
        <f t="shared" si="21"/>
        <v>28950</v>
      </c>
      <c r="R89" s="436">
        <f t="shared" si="21"/>
        <v>28950</v>
      </c>
      <c r="S89" s="436">
        <f t="shared" si="21"/>
        <v>28850</v>
      </c>
      <c r="T89" s="436">
        <f t="shared" si="21"/>
        <v>26450</v>
      </c>
      <c r="U89" s="414">
        <f t="shared" si="21"/>
        <v>0</v>
      </c>
      <c r="V89" s="414">
        <f t="shared" si="21"/>
        <v>0</v>
      </c>
      <c r="W89" s="414">
        <f t="shared" si="21"/>
        <v>0</v>
      </c>
      <c r="X89" s="414">
        <f t="shared" si="21"/>
        <v>0</v>
      </c>
      <c r="Y89" s="414">
        <f t="shared" si="21"/>
        <v>0</v>
      </c>
      <c r="Z89" s="414">
        <f t="shared" si="21"/>
        <v>0</v>
      </c>
      <c r="AA89" s="414">
        <f t="shared" si="21"/>
        <v>0</v>
      </c>
      <c r="AB89" s="414">
        <f t="shared" si="21"/>
        <v>0</v>
      </c>
      <c r="AC89" s="414">
        <f t="shared" si="21"/>
        <v>0</v>
      </c>
    </row>
    <row r="90" spans="1:29" ht="23.25">
      <c r="A90" s="379"/>
      <c r="B90" s="500" t="s">
        <v>206</v>
      </c>
      <c r="C90" s="502">
        <v>613711</v>
      </c>
      <c r="D90" s="504">
        <f>F90</f>
        <v>2000</v>
      </c>
      <c r="E90" s="504"/>
      <c r="F90" s="504">
        <f>G90</f>
        <v>2000</v>
      </c>
      <c r="G90" s="504">
        <f t="shared" si="7"/>
        <v>2000</v>
      </c>
      <c r="H90" s="504">
        <f t="shared" si="8"/>
        <v>2000</v>
      </c>
      <c r="I90" s="507">
        <v>500</v>
      </c>
      <c r="J90" s="507">
        <v>0</v>
      </c>
      <c r="K90" s="507">
        <v>500</v>
      </c>
      <c r="L90" s="535">
        <v>0</v>
      </c>
      <c r="M90" s="535">
        <v>0</v>
      </c>
      <c r="N90" s="535">
        <v>0</v>
      </c>
      <c r="O90" s="535">
        <v>500</v>
      </c>
      <c r="P90" s="535">
        <v>0</v>
      </c>
      <c r="Q90" s="535">
        <v>0</v>
      </c>
      <c r="R90" s="535">
        <v>500</v>
      </c>
      <c r="S90" s="535">
        <v>0</v>
      </c>
      <c r="T90" s="535">
        <v>0</v>
      </c>
      <c r="U90" s="416"/>
      <c r="V90" s="416"/>
      <c r="W90" s="416"/>
      <c r="X90" s="416"/>
      <c r="Y90" s="416"/>
      <c r="Z90" s="416"/>
      <c r="AA90" s="416"/>
      <c r="AB90" s="416"/>
      <c r="AC90" s="417"/>
    </row>
    <row r="91" spans="1:29" ht="23.25">
      <c r="A91" s="379"/>
      <c r="B91" s="500" t="s">
        <v>207</v>
      </c>
      <c r="C91" s="502">
        <v>613712</v>
      </c>
      <c r="D91" s="504">
        <f aca="true" t="shared" si="22" ref="D91:D100">F91</f>
        <v>7000</v>
      </c>
      <c r="E91" s="504"/>
      <c r="F91" s="504">
        <f aca="true" t="shared" si="23" ref="F91:F100">G91</f>
        <v>7000</v>
      </c>
      <c r="G91" s="504">
        <f t="shared" si="7"/>
        <v>7000</v>
      </c>
      <c r="H91" s="504">
        <f t="shared" si="8"/>
        <v>7000</v>
      </c>
      <c r="I91" s="507">
        <v>1000</v>
      </c>
      <c r="J91" s="507">
        <v>500</v>
      </c>
      <c r="K91" s="507">
        <v>500</v>
      </c>
      <c r="L91" s="535">
        <v>0</v>
      </c>
      <c r="M91" s="535">
        <v>500</v>
      </c>
      <c r="N91" s="535">
        <v>500</v>
      </c>
      <c r="O91" s="535">
        <v>1000</v>
      </c>
      <c r="P91" s="535">
        <v>500</v>
      </c>
      <c r="Q91" s="535">
        <v>500</v>
      </c>
      <c r="R91" s="535">
        <v>1000</v>
      </c>
      <c r="S91" s="535">
        <v>500</v>
      </c>
      <c r="T91" s="535">
        <v>500</v>
      </c>
      <c r="U91" s="416"/>
      <c r="V91" s="416"/>
      <c r="W91" s="416"/>
      <c r="X91" s="416"/>
      <c r="Y91" s="416"/>
      <c r="Z91" s="416"/>
      <c r="AA91" s="416"/>
      <c r="AB91" s="416"/>
      <c r="AC91" s="417"/>
    </row>
    <row r="92" spans="1:29" ht="23.25">
      <c r="A92" s="379"/>
      <c r="B92" s="500" t="s">
        <v>208</v>
      </c>
      <c r="C92" s="502">
        <v>613713</v>
      </c>
      <c r="D92" s="504">
        <f t="shared" si="22"/>
        <v>14000</v>
      </c>
      <c r="E92" s="504"/>
      <c r="F92" s="504">
        <f t="shared" si="23"/>
        <v>14000</v>
      </c>
      <c r="G92" s="504">
        <f t="shared" si="7"/>
        <v>14000</v>
      </c>
      <c r="H92" s="504">
        <f t="shared" si="8"/>
        <v>14000</v>
      </c>
      <c r="I92" s="507">
        <v>1000</v>
      </c>
      <c r="J92" s="507">
        <v>1000</v>
      </c>
      <c r="K92" s="507">
        <v>1000</v>
      </c>
      <c r="L92" s="535">
        <v>3000</v>
      </c>
      <c r="M92" s="535">
        <v>1000</v>
      </c>
      <c r="N92" s="535">
        <v>1000</v>
      </c>
      <c r="O92" s="535">
        <v>1000</v>
      </c>
      <c r="P92" s="535">
        <v>1000</v>
      </c>
      <c r="Q92" s="535">
        <v>1000</v>
      </c>
      <c r="R92" s="535">
        <v>1000</v>
      </c>
      <c r="S92" s="535">
        <v>1000</v>
      </c>
      <c r="T92" s="535">
        <v>1000</v>
      </c>
      <c r="U92" s="416"/>
      <c r="V92" s="416"/>
      <c r="W92" s="416"/>
      <c r="X92" s="416"/>
      <c r="Y92" s="416"/>
      <c r="Z92" s="416"/>
      <c r="AA92" s="416"/>
      <c r="AB92" s="416"/>
      <c r="AC92" s="417"/>
    </row>
    <row r="93" spans="1:29" ht="23.25">
      <c r="A93" s="379"/>
      <c r="B93" s="500" t="s">
        <v>209</v>
      </c>
      <c r="C93" s="502">
        <v>613718</v>
      </c>
      <c r="D93" s="504">
        <f t="shared" si="22"/>
        <v>1000</v>
      </c>
      <c r="E93" s="504"/>
      <c r="F93" s="504">
        <f t="shared" si="23"/>
        <v>1000</v>
      </c>
      <c r="G93" s="504">
        <f t="shared" si="7"/>
        <v>1000</v>
      </c>
      <c r="H93" s="504">
        <f t="shared" si="8"/>
        <v>1000</v>
      </c>
      <c r="I93" s="507">
        <v>150</v>
      </c>
      <c r="J93" s="507">
        <v>150</v>
      </c>
      <c r="K93" s="507">
        <v>150</v>
      </c>
      <c r="L93" s="535">
        <v>100</v>
      </c>
      <c r="M93" s="535">
        <v>0</v>
      </c>
      <c r="N93" s="535">
        <v>0</v>
      </c>
      <c r="O93" s="535">
        <v>150</v>
      </c>
      <c r="P93" s="535">
        <v>100</v>
      </c>
      <c r="Q93" s="535">
        <v>100</v>
      </c>
      <c r="R93" s="535">
        <v>100</v>
      </c>
      <c r="S93" s="535">
        <v>0</v>
      </c>
      <c r="T93" s="535">
        <v>0</v>
      </c>
      <c r="U93" s="416"/>
      <c r="V93" s="416"/>
      <c r="W93" s="416"/>
      <c r="X93" s="416"/>
      <c r="Y93" s="416"/>
      <c r="Z93" s="416"/>
      <c r="AA93" s="416"/>
      <c r="AB93" s="416"/>
      <c r="AC93" s="417"/>
    </row>
    <row r="94" spans="1:29" ht="23.25">
      <c r="A94" s="379"/>
      <c r="B94" s="500" t="s">
        <v>210</v>
      </c>
      <c r="C94" s="502">
        <v>613721</v>
      </c>
      <c r="D94" s="504">
        <f t="shared" si="22"/>
        <v>7000</v>
      </c>
      <c r="E94" s="504"/>
      <c r="F94" s="504">
        <f t="shared" si="23"/>
        <v>7000</v>
      </c>
      <c r="G94" s="504">
        <f t="shared" si="7"/>
        <v>7000</v>
      </c>
      <c r="H94" s="504">
        <f t="shared" si="8"/>
        <v>7000</v>
      </c>
      <c r="I94" s="507">
        <v>1000</v>
      </c>
      <c r="J94" s="507">
        <v>500</v>
      </c>
      <c r="K94" s="507">
        <v>500</v>
      </c>
      <c r="L94" s="535">
        <v>1500</v>
      </c>
      <c r="M94" s="535">
        <v>500</v>
      </c>
      <c r="N94" s="535">
        <v>300</v>
      </c>
      <c r="O94" s="535">
        <v>1500</v>
      </c>
      <c r="P94" s="535">
        <v>200</v>
      </c>
      <c r="Q94" s="535">
        <v>0</v>
      </c>
      <c r="R94" s="535">
        <v>500</v>
      </c>
      <c r="S94" s="535">
        <v>500</v>
      </c>
      <c r="T94" s="535">
        <v>0</v>
      </c>
      <c r="U94" s="416"/>
      <c r="V94" s="416"/>
      <c r="W94" s="416"/>
      <c r="X94" s="416"/>
      <c r="Y94" s="416"/>
      <c r="Z94" s="416"/>
      <c r="AA94" s="416"/>
      <c r="AB94" s="416"/>
      <c r="AC94" s="417"/>
    </row>
    <row r="95" spans="1:29" ht="23.25">
      <c r="A95" s="379"/>
      <c r="B95" s="500" t="s">
        <v>211</v>
      </c>
      <c r="C95" s="502">
        <v>613722</v>
      </c>
      <c r="D95" s="504">
        <f t="shared" si="22"/>
        <v>1000</v>
      </c>
      <c r="E95" s="504"/>
      <c r="F95" s="504">
        <f t="shared" si="23"/>
        <v>1000</v>
      </c>
      <c r="G95" s="504">
        <f t="shared" si="7"/>
        <v>1000</v>
      </c>
      <c r="H95" s="504">
        <f t="shared" si="8"/>
        <v>1000</v>
      </c>
      <c r="I95" s="507">
        <v>200</v>
      </c>
      <c r="J95" s="507">
        <v>100</v>
      </c>
      <c r="K95" s="507">
        <v>200</v>
      </c>
      <c r="L95" s="535">
        <v>0</v>
      </c>
      <c r="M95" s="535">
        <v>0</v>
      </c>
      <c r="N95" s="535">
        <v>0</v>
      </c>
      <c r="O95" s="535">
        <v>200</v>
      </c>
      <c r="P95" s="535">
        <v>100</v>
      </c>
      <c r="Q95" s="535">
        <v>0</v>
      </c>
      <c r="R95" s="535">
        <v>200</v>
      </c>
      <c r="S95" s="535">
        <v>0</v>
      </c>
      <c r="T95" s="535">
        <v>0</v>
      </c>
      <c r="U95" s="416"/>
      <c r="V95" s="416"/>
      <c r="W95" s="416"/>
      <c r="X95" s="416"/>
      <c r="Y95" s="416"/>
      <c r="Z95" s="416"/>
      <c r="AA95" s="416"/>
      <c r="AB95" s="416"/>
      <c r="AC95" s="417"/>
    </row>
    <row r="96" spans="1:29" ht="23.25">
      <c r="A96" s="379"/>
      <c r="B96" s="500" t="s">
        <v>212</v>
      </c>
      <c r="C96" s="502">
        <v>613723</v>
      </c>
      <c r="D96" s="504">
        <f t="shared" si="22"/>
        <v>3000</v>
      </c>
      <c r="E96" s="504"/>
      <c r="F96" s="504">
        <f t="shared" si="23"/>
        <v>3000</v>
      </c>
      <c r="G96" s="504">
        <f aca="true" t="shared" si="24" ref="G96:G161">H96+U96+V96+W96+X96+Y96+Z96+AA96+AB96+AC96</f>
        <v>3000</v>
      </c>
      <c r="H96" s="504">
        <f aca="true" t="shared" si="25" ref="H96:H161">SUM(I96:T96)</f>
        <v>3000</v>
      </c>
      <c r="I96" s="507">
        <v>300</v>
      </c>
      <c r="J96" s="507">
        <v>300</v>
      </c>
      <c r="K96" s="507">
        <v>300</v>
      </c>
      <c r="L96" s="535">
        <v>500</v>
      </c>
      <c r="M96" s="535">
        <v>200</v>
      </c>
      <c r="N96" s="535">
        <v>200</v>
      </c>
      <c r="O96" s="535">
        <v>200</v>
      </c>
      <c r="P96" s="535">
        <v>500</v>
      </c>
      <c r="Q96" s="535">
        <v>100</v>
      </c>
      <c r="R96" s="535">
        <v>200</v>
      </c>
      <c r="S96" s="535">
        <v>100</v>
      </c>
      <c r="T96" s="535">
        <v>100</v>
      </c>
      <c r="U96" s="416"/>
      <c r="V96" s="416"/>
      <c r="W96" s="416"/>
      <c r="X96" s="416"/>
      <c r="Y96" s="416"/>
      <c r="Z96" s="416"/>
      <c r="AA96" s="416"/>
      <c r="AB96" s="416"/>
      <c r="AC96" s="417"/>
    </row>
    <row r="97" spans="1:29" ht="23.25">
      <c r="A97" s="379"/>
      <c r="B97" s="500" t="s">
        <v>249</v>
      </c>
      <c r="C97" s="502">
        <v>613725</v>
      </c>
      <c r="D97" s="504">
        <f t="shared" si="22"/>
        <v>1000</v>
      </c>
      <c r="E97" s="504"/>
      <c r="F97" s="504">
        <f t="shared" si="23"/>
        <v>1000</v>
      </c>
      <c r="G97" s="504">
        <f t="shared" si="24"/>
        <v>1000</v>
      </c>
      <c r="H97" s="504">
        <f t="shared" si="25"/>
        <v>1000</v>
      </c>
      <c r="I97" s="507">
        <v>0</v>
      </c>
      <c r="J97" s="507">
        <v>0</v>
      </c>
      <c r="K97" s="507">
        <v>0</v>
      </c>
      <c r="L97" s="535">
        <v>500</v>
      </c>
      <c r="M97" s="535">
        <v>0</v>
      </c>
      <c r="N97" s="535">
        <v>0</v>
      </c>
      <c r="O97" s="535">
        <v>200</v>
      </c>
      <c r="P97" s="535">
        <v>0</v>
      </c>
      <c r="Q97" s="535">
        <v>0</v>
      </c>
      <c r="R97" s="535">
        <v>200</v>
      </c>
      <c r="S97" s="535">
        <v>0</v>
      </c>
      <c r="T97" s="535">
        <v>100</v>
      </c>
      <c r="U97" s="416"/>
      <c r="V97" s="416"/>
      <c r="W97" s="416"/>
      <c r="X97" s="416"/>
      <c r="Y97" s="416"/>
      <c r="Z97" s="416"/>
      <c r="AA97" s="416"/>
      <c r="AB97" s="416"/>
      <c r="AC97" s="417"/>
    </row>
    <row r="98" spans="1:29" ht="23.25">
      <c r="A98" s="379"/>
      <c r="B98" s="500" t="s">
        <v>213</v>
      </c>
      <c r="C98" s="502">
        <v>613726</v>
      </c>
      <c r="D98" s="504">
        <f t="shared" si="22"/>
        <v>3000</v>
      </c>
      <c r="E98" s="504"/>
      <c r="F98" s="504">
        <f t="shared" si="23"/>
        <v>3000</v>
      </c>
      <c r="G98" s="504">
        <f t="shared" si="24"/>
        <v>3000</v>
      </c>
      <c r="H98" s="504">
        <f t="shared" si="25"/>
        <v>3000</v>
      </c>
      <c r="I98" s="507">
        <v>250</v>
      </c>
      <c r="J98" s="507">
        <v>250</v>
      </c>
      <c r="K98" s="507">
        <v>250</v>
      </c>
      <c r="L98" s="535">
        <v>250</v>
      </c>
      <c r="M98" s="535">
        <v>250</v>
      </c>
      <c r="N98" s="535">
        <v>250</v>
      </c>
      <c r="O98" s="535">
        <v>250</v>
      </c>
      <c r="P98" s="535">
        <v>250</v>
      </c>
      <c r="Q98" s="535">
        <v>250</v>
      </c>
      <c r="R98" s="535">
        <v>250</v>
      </c>
      <c r="S98" s="535">
        <v>250</v>
      </c>
      <c r="T98" s="535">
        <v>250</v>
      </c>
      <c r="U98" s="416"/>
      <c r="V98" s="416"/>
      <c r="W98" s="416"/>
      <c r="X98" s="416"/>
      <c r="Y98" s="416"/>
      <c r="Z98" s="416"/>
      <c r="AA98" s="416"/>
      <c r="AB98" s="416"/>
      <c r="AC98" s="417"/>
    </row>
    <row r="99" spans="1:29" ht="23.25">
      <c r="A99" s="379"/>
      <c r="B99" s="500" t="s">
        <v>214</v>
      </c>
      <c r="C99" s="502">
        <v>613727</v>
      </c>
      <c r="D99" s="504">
        <f t="shared" si="22"/>
        <v>83000</v>
      </c>
      <c r="E99" s="504"/>
      <c r="F99" s="504">
        <f t="shared" si="23"/>
        <v>83000</v>
      </c>
      <c r="G99" s="504">
        <f t="shared" si="24"/>
        <v>83000</v>
      </c>
      <c r="H99" s="504">
        <f t="shared" si="25"/>
        <v>83000</v>
      </c>
      <c r="I99" s="507">
        <v>6500</v>
      </c>
      <c r="J99" s="507">
        <v>6500</v>
      </c>
      <c r="K99" s="507">
        <v>6500</v>
      </c>
      <c r="L99" s="535">
        <v>7000</v>
      </c>
      <c r="M99" s="535">
        <v>6500</v>
      </c>
      <c r="N99" s="535">
        <v>10000</v>
      </c>
      <c r="O99" s="535">
        <v>6500</v>
      </c>
      <c r="P99" s="535">
        <v>6500</v>
      </c>
      <c r="Q99" s="535">
        <v>7000</v>
      </c>
      <c r="R99" s="535">
        <v>7000</v>
      </c>
      <c r="S99" s="535">
        <v>6500</v>
      </c>
      <c r="T99" s="535">
        <v>6500</v>
      </c>
      <c r="U99" s="416"/>
      <c r="V99" s="416"/>
      <c r="W99" s="416"/>
      <c r="X99" s="416"/>
      <c r="Y99" s="416"/>
      <c r="Z99" s="416"/>
      <c r="AA99" s="416"/>
      <c r="AB99" s="416"/>
      <c r="AC99" s="417"/>
    </row>
    <row r="100" spans="1:29" ht="23.25">
      <c r="A100" s="379"/>
      <c r="B100" s="500" t="s">
        <v>215</v>
      </c>
      <c r="C100" s="502">
        <v>613728</v>
      </c>
      <c r="D100" s="504">
        <f t="shared" si="22"/>
        <v>318000</v>
      </c>
      <c r="E100" s="504"/>
      <c r="F100" s="504">
        <f t="shared" si="23"/>
        <v>318000</v>
      </c>
      <c r="G100" s="504">
        <f t="shared" si="24"/>
        <v>318000</v>
      </c>
      <c r="H100" s="504">
        <f t="shared" si="25"/>
        <v>318000</v>
      </c>
      <c r="I100" s="507">
        <v>25000</v>
      </c>
      <c r="J100" s="507">
        <v>25000</v>
      </c>
      <c r="K100" s="507">
        <v>20000</v>
      </c>
      <c r="L100" s="535">
        <f>22000+70000</f>
        <v>92000</v>
      </c>
      <c r="M100" s="535">
        <v>20000</v>
      </c>
      <c r="N100" s="535">
        <v>20000</v>
      </c>
      <c r="O100" s="535">
        <v>20000</v>
      </c>
      <c r="P100" s="535">
        <v>20000</v>
      </c>
      <c r="Q100" s="535">
        <v>20000</v>
      </c>
      <c r="R100" s="535">
        <v>18000</v>
      </c>
      <c r="S100" s="535">
        <v>20000</v>
      </c>
      <c r="T100" s="535">
        <v>18000</v>
      </c>
      <c r="U100" s="416"/>
      <c r="V100" s="416"/>
      <c r="W100" s="416"/>
      <c r="X100" s="416"/>
      <c r="Y100" s="416"/>
      <c r="Z100" s="416"/>
      <c r="AA100" s="416"/>
      <c r="AB100" s="416"/>
      <c r="AC100" s="417"/>
    </row>
    <row r="101" spans="1:29" s="378" customFormat="1" ht="37.5">
      <c r="A101" s="375">
        <v>10</v>
      </c>
      <c r="B101" s="380" t="s">
        <v>42</v>
      </c>
      <c r="C101" s="377">
        <v>613800</v>
      </c>
      <c r="D101" s="414">
        <f>SUM(D102:D105)</f>
        <v>20000</v>
      </c>
      <c r="E101" s="414">
        <f>SUM(E102:E105)</f>
        <v>0</v>
      </c>
      <c r="F101" s="414">
        <f>SUM(F102:F105)</f>
        <v>20000</v>
      </c>
      <c r="G101" s="414">
        <f t="shared" si="24"/>
        <v>20000</v>
      </c>
      <c r="H101" s="414">
        <f t="shared" si="25"/>
        <v>20000</v>
      </c>
      <c r="I101" s="436">
        <f aca="true" t="shared" si="26" ref="I101:AC101">SUM(I102:I105)</f>
        <v>200</v>
      </c>
      <c r="J101" s="436">
        <f t="shared" si="26"/>
        <v>2150</v>
      </c>
      <c r="K101" s="436">
        <f t="shared" si="26"/>
        <v>2150</v>
      </c>
      <c r="L101" s="436">
        <f t="shared" si="26"/>
        <v>150</v>
      </c>
      <c r="M101" s="436">
        <f t="shared" si="26"/>
        <v>150</v>
      </c>
      <c r="N101" s="436">
        <f t="shared" si="26"/>
        <v>5150</v>
      </c>
      <c r="O101" s="436">
        <f t="shared" si="26"/>
        <v>2200</v>
      </c>
      <c r="P101" s="436">
        <f t="shared" si="26"/>
        <v>150</v>
      </c>
      <c r="Q101" s="436">
        <f t="shared" si="26"/>
        <v>150</v>
      </c>
      <c r="R101" s="436">
        <f t="shared" si="26"/>
        <v>150</v>
      </c>
      <c r="S101" s="436">
        <f t="shared" si="26"/>
        <v>4200</v>
      </c>
      <c r="T101" s="436">
        <f t="shared" si="26"/>
        <v>3200</v>
      </c>
      <c r="U101" s="414">
        <f t="shared" si="26"/>
        <v>0</v>
      </c>
      <c r="V101" s="414">
        <f t="shared" si="26"/>
        <v>0</v>
      </c>
      <c r="W101" s="414">
        <f t="shared" si="26"/>
        <v>0</v>
      </c>
      <c r="X101" s="414">
        <f t="shared" si="26"/>
        <v>0</v>
      </c>
      <c r="Y101" s="414">
        <f t="shared" si="26"/>
        <v>0</v>
      </c>
      <c r="Z101" s="414">
        <f t="shared" si="26"/>
        <v>0</v>
      </c>
      <c r="AA101" s="414">
        <f t="shared" si="26"/>
        <v>0</v>
      </c>
      <c r="AB101" s="414">
        <f t="shared" si="26"/>
        <v>0</v>
      </c>
      <c r="AC101" s="414">
        <f t="shared" si="26"/>
        <v>0</v>
      </c>
    </row>
    <row r="102" spans="1:29" ht="23.25">
      <c r="A102" s="379"/>
      <c r="B102" s="500" t="s">
        <v>216</v>
      </c>
      <c r="C102" s="502">
        <v>613811</v>
      </c>
      <c r="D102" s="504">
        <f>F102</f>
        <v>0</v>
      </c>
      <c r="E102" s="504"/>
      <c r="F102" s="504">
        <f>G102</f>
        <v>0</v>
      </c>
      <c r="G102" s="504">
        <f t="shared" si="24"/>
        <v>0</v>
      </c>
      <c r="H102" s="504">
        <f t="shared" si="25"/>
        <v>0</v>
      </c>
      <c r="I102" s="507">
        <v>0</v>
      </c>
      <c r="J102" s="507">
        <v>0</v>
      </c>
      <c r="K102" s="507">
        <v>0</v>
      </c>
      <c r="L102" s="524">
        <v>0</v>
      </c>
      <c r="M102" s="524">
        <v>0</v>
      </c>
      <c r="N102" s="524">
        <v>0</v>
      </c>
      <c r="O102" s="524">
        <v>0</v>
      </c>
      <c r="P102" s="524">
        <v>0</v>
      </c>
      <c r="Q102" s="524">
        <v>0</v>
      </c>
      <c r="R102" s="524">
        <v>0</v>
      </c>
      <c r="S102" s="524">
        <v>0</v>
      </c>
      <c r="T102" s="524">
        <v>0</v>
      </c>
      <c r="U102" s="416"/>
      <c r="V102" s="416"/>
      <c r="W102" s="416"/>
      <c r="X102" s="416"/>
      <c r="Y102" s="416"/>
      <c r="Z102" s="416"/>
      <c r="AA102" s="416"/>
      <c r="AB102" s="416"/>
      <c r="AC102" s="417"/>
    </row>
    <row r="103" spans="1:29" ht="23.25">
      <c r="A103" s="379"/>
      <c r="B103" s="500" t="s">
        <v>217</v>
      </c>
      <c r="C103" s="502">
        <v>613813</v>
      </c>
      <c r="D103" s="504">
        <f>F103</f>
        <v>18000</v>
      </c>
      <c r="E103" s="504"/>
      <c r="F103" s="504">
        <f>G103</f>
        <v>18000</v>
      </c>
      <c r="G103" s="504">
        <f t="shared" si="24"/>
        <v>18000</v>
      </c>
      <c r="H103" s="504">
        <f t="shared" si="25"/>
        <v>18000</v>
      </c>
      <c r="I103" s="507">
        <v>0</v>
      </c>
      <c r="J103" s="507">
        <v>2000</v>
      </c>
      <c r="K103" s="507">
        <v>2000</v>
      </c>
      <c r="L103" s="535">
        <v>0</v>
      </c>
      <c r="M103" s="535">
        <v>0</v>
      </c>
      <c r="N103" s="535">
        <v>5000</v>
      </c>
      <c r="O103" s="535">
        <v>2000</v>
      </c>
      <c r="P103" s="535">
        <v>0</v>
      </c>
      <c r="Q103" s="535">
        <v>0</v>
      </c>
      <c r="R103" s="535">
        <v>0</v>
      </c>
      <c r="S103" s="535">
        <v>4000</v>
      </c>
      <c r="T103" s="535">
        <v>3000</v>
      </c>
      <c r="U103" s="416"/>
      <c r="V103" s="416"/>
      <c r="W103" s="416"/>
      <c r="X103" s="416"/>
      <c r="Y103" s="416"/>
      <c r="Z103" s="416"/>
      <c r="AA103" s="416"/>
      <c r="AB103" s="416"/>
      <c r="AC103" s="417"/>
    </row>
    <row r="104" spans="1:29" ht="23.25">
      <c r="A104" s="379"/>
      <c r="B104" s="500" t="s">
        <v>218</v>
      </c>
      <c r="C104" s="502">
        <v>613815</v>
      </c>
      <c r="D104" s="504">
        <f>F104</f>
        <v>1000</v>
      </c>
      <c r="E104" s="504"/>
      <c r="F104" s="504">
        <f>G104</f>
        <v>1000</v>
      </c>
      <c r="G104" s="504">
        <f t="shared" si="24"/>
        <v>1000</v>
      </c>
      <c r="H104" s="504">
        <f t="shared" si="25"/>
        <v>1000</v>
      </c>
      <c r="I104" s="507">
        <v>100</v>
      </c>
      <c r="J104" s="507">
        <v>50</v>
      </c>
      <c r="K104" s="507">
        <v>50</v>
      </c>
      <c r="L104" s="535">
        <v>100</v>
      </c>
      <c r="M104" s="535">
        <v>100</v>
      </c>
      <c r="N104" s="535">
        <v>50</v>
      </c>
      <c r="O104" s="535">
        <v>100</v>
      </c>
      <c r="P104" s="535">
        <v>100</v>
      </c>
      <c r="Q104" s="535">
        <v>50</v>
      </c>
      <c r="R104" s="535">
        <v>100</v>
      </c>
      <c r="S104" s="535">
        <v>100</v>
      </c>
      <c r="T104" s="535">
        <v>100</v>
      </c>
      <c r="U104" s="416"/>
      <c r="V104" s="416"/>
      <c r="W104" s="416"/>
      <c r="X104" s="416"/>
      <c r="Y104" s="416"/>
      <c r="Z104" s="416"/>
      <c r="AA104" s="416"/>
      <c r="AB104" s="416"/>
      <c r="AC104" s="417"/>
    </row>
    <row r="105" spans="1:29" ht="23.25">
      <c r="A105" s="379"/>
      <c r="B105" s="500" t="s">
        <v>219</v>
      </c>
      <c r="C105" s="502">
        <v>613821</v>
      </c>
      <c r="D105" s="504">
        <f>F105</f>
        <v>1000</v>
      </c>
      <c r="E105" s="504"/>
      <c r="F105" s="504">
        <f>G105</f>
        <v>1000</v>
      </c>
      <c r="G105" s="504">
        <f t="shared" si="24"/>
        <v>1000</v>
      </c>
      <c r="H105" s="504">
        <f t="shared" si="25"/>
        <v>1000</v>
      </c>
      <c r="I105" s="507">
        <v>100</v>
      </c>
      <c r="J105" s="507">
        <v>100</v>
      </c>
      <c r="K105" s="507">
        <v>100</v>
      </c>
      <c r="L105" s="524">
        <v>50</v>
      </c>
      <c r="M105" s="524">
        <v>50</v>
      </c>
      <c r="N105" s="524">
        <v>100</v>
      </c>
      <c r="O105" s="524">
        <v>100</v>
      </c>
      <c r="P105" s="524">
        <v>50</v>
      </c>
      <c r="Q105" s="524">
        <v>100</v>
      </c>
      <c r="R105" s="524">
        <v>50</v>
      </c>
      <c r="S105" s="524">
        <v>100</v>
      </c>
      <c r="T105" s="524">
        <v>100</v>
      </c>
      <c r="U105" s="416"/>
      <c r="V105" s="416"/>
      <c r="W105" s="416"/>
      <c r="X105" s="416"/>
      <c r="Y105" s="416"/>
      <c r="Z105" s="416"/>
      <c r="AA105" s="416"/>
      <c r="AB105" s="416"/>
      <c r="AC105" s="417"/>
    </row>
    <row r="106" spans="1:29" s="378" customFormat="1" ht="18.75">
      <c r="A106" s="375">
        <v>11</v>
      </c>
      <c r="B106" s="380" t="s">
        <v>11</v>
      </c>
      <c r="C106" s="377">
        <v>613900</v>
      </c>
      <c r="D106" s="414">
        <f>SUM(D107:D129)</f>
        <v>400000</v>
      </c>
      <c r="E106" s="414">
        <f>SUM(E107:E129)</f>
        <v>0</v>
      </c>
      <c r="F106" s="414">
        <f>SUM(F107:F129)</f>
        <v>400000</v>
      </c>
      <c r="G106" s="414">
        <f>H106+U106+V106+W106+X106+Y106+Z106+AA106+AB106+AC106</f>
        <v>400000</v>
      </c>
      <c r="H106" s="414">
        <f>SUM(I106:T106)</f>
        <v>400000</v>
      </c>
      <c r="I106" s="436">
        <f aca="true" t="shared" si="27" ref="I106:AC106">SUM(I107:I129)</f>
        <v>56200</v>
      </c>
      <c r="J106" s="436">
        <f t="shared" si="27"/>
        <v>39000</v>
      </c>
      <c r="K106" s="436">
        <f t="shared" si="27"/>
        <v>33950</v>
      </c>
      <c r="L106" s="436">
        <f t="shared" si="27"/>
        <v>27550</v>
      </c>
      <c r="M106" s="436">
        <f t="shared" si="27"/>
        <v>19100</v>
      </c>
      <c r="N106" s="436">
        <f t="shared" si="27"/>
        <v>23300</v>
      </c>
      <c r="O106" s="436">
        <f t="shared" si="27"/>
        <v>25300</v>
      </c>
      <c r="P106" s="436">
        <f t="shared" si="27"/>
        <v>26150</v>
      </c>
      <c r="Q106" s="436">
        <f t="shared" si="27"/>
        <v>49350</v>
      </c>
      <c r="R106" s="436">
        <f t="shared" si="27"/>
        <v>69500</v>
      </c>
      <c r="S106" s="436">
        <f t="shared" si="27"/>
        <v>16150</v>
      </c>
      <c r="T106" s="436">
        <f t="shared" si="27"/>
        <v>14450</v>
      </c>
      <c r="U106" s="414">
        <f t="shared" si="27"/>
        <v>0</v>
      </c>
      <c r="V106" s="414">
        <f t="shared" si="27"/>
        <v>0</v>
      </c>
      <c r="W106" s="414">
        <f t="shared" si="27"/>
        <v>0</v>
      </c>
      <c r="X106" s="414">
        <f t="shared" si="27"/>
        <v>0</v>
      </c>
      <c r="Y106" s="414">
        <f t="shared" si="27"/>
        <v>0</v>
      </c>
      <c r="Z106" s="414">
        <f t="shared" si="27"/>
        <v>0</v>
      </c>
      <c r="AA106" s="414">
        <f t="shared" si="27"/>
        <v>0</v>
      </c>
      <c r="AB106" s="414">
        <f t="shared" si="27"/>
        <v>0</v>
      </c>
      <c r="AC106" s="414">
        <f t="shared" si="27"/>
        <v>0</v>
      </c>
    </row>
    <row r="107" spans="1:29" ht="23.25">
      <c r="A107" s="379"/>
      <c r="B107" s="500" t="s">
        <v>220</v>
      </c>
      <c r="C107" s="502">
        <v>613912</v>
      </c>
      <c r="D107" s="504">
        <f>F107</f>
        <v>110000</v>
      </c>
      <c r="E107" s="504"/>
      <c r="F107" s="504">
        <f>G107</f>
        <v>110000</v>
      </c>
      <c r="G107" s="504">
        <f t="shared" si="24"/>
        <v>110000</v>
      </c>
      <c r="H107" s="504">
        <f t="shared" si="25"/>
        <v>110000</v>
      </c>
      <c r="I107" s="507">
        <v>6000</v>
      </c>
      <c r="J107" s="537">
        <v>5500</v>
      </c>
      <c r="K107" s="537">
        <v>5500</v>
      </c>
      <c r="L107" s="524">
        <v>5500</v>
      </c>
      <c r="M107" s="524">
        <v>5500</v>
      </c>
      <c r="N107" s="524">
        <v>5000</v>
      </c>
      <c r="O107" s="535">
        <v>6000</v>
      </c>
      <c r="P107" s="535">
        <v>5000</v>
      </c>
      <c r="Q107" s="535">
        <v>5000</v>
      </c>
      <c r="R107" s="535">
        <v>50000</v>
      </c>
      <c r="S107" s="535">
        <v>6000</v>
      </c>
      <c r="T107" s="535">
        <v>5000</v>
      </c>
      <c r="U107" s="416"/>
      <c r="V107" s="416"/>
      <c r="W107" s="416"/>
      <c r="X107" s="416"/>
      <c r="Y107" s="416"/>
      <c r="Z107" s="416"/>
      <c r="AA107" s="416"/>
      <c r="AB107" s="416"/>
      <c r="AC107" s="417"/>
    </row>
    <row r="108" spans="1:29" ht="23.25">
      <c r="A108" s="379"/>
      <c r="B108" s="500" t="s">
        <v>221</v>
      </c>
      <c r="C108" s="502">
        <v>613913</v>
      </c>
      <c r="D108" s="504">
        <f aca="true" t="shared" si="28" ref="D108:D129">F108</f>
        <v>1500</v>
      </c>
      <c r="E108" s="504"/>
      <c r="F108" s="504">
        <f aca="true" t="shared" si="29" ref="F108:F129">G108</f>
        <v>1500</v>
      </c>
      <c r="G108" s="504">
        <f t="shared" si="24"/>
        <v>1500</v>
      </c>
      <c r="H108" s="504">
        <f t="shared" si="25"/>
        <v>1500</v>
      </c>
      <c r="I108" s="507">
        <v>500</v>
      </c>
      <c r="J108" s="537">
        <v>250</v>
      </c>
      <c r="K108" s="537">
        <v>250</v>
      </c>
      <c r="L108" s="524">
        <v>0</v>
      </c>
      <c r="M108" s="524">
        <v>250</v>
      </c>
      <c r="N108" s="524">
        <v>0</v>
      </c>
      <c r="O108" s="535">
        <v>0</v>
      </c>
      <c r="P108" s="535">
        <v>250</v>
      </c>
      <c r="Q108" s="535">
        <v>0</v>
      </c>
      <c r="R108" s="535">
        <v>0</v>
      </c>
      <c r="S108" s="535">
        <v>0</v>
      </c>
      <c r="T108" s="535">
        <v>0</v>
      </c>
      <c r="U108" s="416"/>
      <c r="V108" s="416"/>
      <c r="W108" s="416"/>
      <c r="X108" s="416"/>
      <c r="Y108" s="416"/>
      <c r="Z108" s="416"/>
      <c r="AA108" s="416"/>
      <c r="AB108" s="416"/>
      <c r="AC108" s="417"/>
    </row>
    <row r="109" spans="1:29" ht="23.25">
      <c r="A109" s="379"/>
      <c r="B109" s="500" t="s">
        <v>222</v>
      </c>
      <c r="C109" s="502">
        <v>613914</v>
      </c>
      <c r="D109" s="504">
        <f t="shared" si="28"/>
        <v>60000</v>
      </c>
      <c r="E109" s="504"/>
      <c r="F109" s="504">
        <f t="shared" si="29"/>
        <v>60000</v>
      </c>
      <c r="G109" s="504">
        <f t="shared" si="24"/>
        <v>60000</v>
      </c>
      <c r="H109" s="504">
        <f t="shared" si="25"/>
        <v>60000</v>
      </c>
      <c r="I109" s="507">
        <v>5000</v>
      </c>
      <c r="J109" s="537">
        <v>5000</v>
      </c>
      <c r="K109" s="537">
        <v>5000</v>
      </c>
      <c r="L109" s="534">
        <v>5000</v>
      </c>
      <c r="M109" s="534">
        <v>5000</v>
      </c>
      <c r="N109" s="534">
        <v>5000</v>
      </c>
      <c r="O109" s="534">
        <v>5000</v>
      </c>
      <c r="P109" s="534">
        <v>5000</v>
      </c>
      <c r="Q109" s="534">
        <v>5000</v>
      </c>
      <c r="R109" s="534">
        <v>5000</v>
      </c>
      <c r="S109" s="534">
        <v>5000</v>
      </c>
      <c r="T109" s="534">
        <v>5000</v>
      </c>
      <c r="U109" s="416"/>
      <c r="V109" s="416"/>
      <c r="W109" s="416"/>
      <c r="X109" s="416"/>
      <c r="Y109" s="416"/>
      <c r="Z109" s="416"/>
      <c r="AA109" s="416"/>
      <c r="AB109" s="416"/>
      <c r="AC109" s="417"/>
    </row>
    <row r="110" spans="1:29" ht="23.25">
      <c r="A110" s="379"/>
      <c r="B110" s="500" t="s">
        <v>223</v>
      </c>
      <c r="C110" s="502">
        <v>613915</v>
      </c>
      <c r="D110" s="504">
        <f t="shared" si="28"/>
        <v>14000</v>
      </c>
      <c r="E110" s="504"/>
      <c r="F110" s="504">
        <f t="shared" si="29"/>
        <v>14000</v>
      </c>
      <c r="G110" s="504">
        <f t="shared" si="24"/>
        <v>14000</v>
      </c>
      <c r="H110" s="504">
        <f t="shared" si="25"/>
        <v>14000</v>
      </c>
      <c r="I110" s="507">
        <v>2500</v>
      </c>
      <c r="J110" s="537">
        <v>2500</v>
      </c>
      <c r="K110" s="537">
        <v>0</v>
      </c>
      <c r="L110" s="535">
        <v>2500</v>
      </c>
      <c r="M110" s="535">
        <v>2500</v>
      </c>
      <c r="N110" s="535">
        <v>0</v>
      </c>
      <c r="O110" s="535">
        <v>1500</v>
      </c>
      <c r="P110" s="535">
        <v>1500</v>
      </c>
      <c r="Q110" s="535">
        <v>0</v>
      </c>
      <c r="R110" s="535">
        <v>1000</v>
      </c>
      <c r="S110" s="535">
        <v>0</v>
      </c>
      <c r="T110" s="535">
        <v>0</v>
      </c>
      <c r="U110" s="416"/>
      <c r="V110" s="416"/>
      <c r="W110" s="416"/>
      <c r="X110" s="416"/>
      <c r="Y110" s="416"/>
      <c r="Z110" s="416"/>
      <c r="AA110" s="416"/>
      <c r="AB110" s="416"/>
      <c r="AC110" s="417"/>
    </row>
    <row r="111" spans="1:29" ht="23.25">
      <c r="A111" s="379"/>
      <c r="B111" s="500" t="s">
        <v>224</v>
      </c>
      <c r="C111" s="502">
        <v>613922</v>
      </c>
      <c r="D111" s="504">
        <f t="shared" si="28"/>
        <v>8000</v>
      </c>
      <c r="E111" s="504"/>
      <c r="F111" s="504">
        <f t="shared" si="29"/>
        <v>8000</v>
      </c>
      <c r="G111" s="504">
        <f t="shared" si="24"/>
        <v>8000</v>
      </c>
      <c r="H111" s="504">
        <f t="shared" si="25"/>
        <v>8000</v>
      </c>
      <c r="I111" s="507">
        <v>1500</v>
      </c>
      <c r="J111" s="537">
        <v>1500</v>
      </c>
      <c r="K111" s="537">
        <v>1500</v>
      </c>
      <c r="L111" s="535">
        <v>0</v>
      </c>
      <c r="M111" s="535">
        <v>1000</v>
      </c>
      <c r="N111" s="535">
        <v>0</v>
      </c>
      <c r="O111" s="535">
        <v>0</v>
      </c>
      <c r="P111" s="535">
        <v>1000</v>
      </c>
      <c r="Q111" s="535">
        <v>1000</v>
      </c>
      <c r="R111" s="535">
        <v>0</v>
      </c>
      <c r="S111" s="535">
        <v>500</v>
      </c>
      <c r="T111" s="535">
        <v>0</v>
      </c>
      <c r="U111" s="416"/>
      <c r="V111" s="416"/>
      <c r="W111" s="416"/>
      <c r="X111" s="416"/>
      <c r="Y111" s="416"/>
      <c r="Z111" s="416"/>
      <c r="AA111" s="416"/>
      <c r="AB111" s="416"/>
      <c r="AC111" s="417"/>
    </row>
    <row r="112" spans="1:29" ht="23.25">
      <c r="A112" s="379"/>
      <c r="B112" s="500" t="s">
        <v>225</v>
      </c>
      <c r="C112" s="502">
        <v>613936</v>
      </c>
      <c r="D112" s="504">
        <f t="shared" si="28"/>
        <v>2500</v>
      </c>
      <c r="E112" s="504"/>
      <c r="F112" s="504">
        <f t="shared" si="29"/>
        <v>2500</v>
      </c>
      <c r="G112" s="504">
        <f t="shared" si="24"/>
        <v>2500</v>
      </c>
      <c r="H112" s="504">
        <f t="shared" si="25"/>
        <v>2500</v>
      </c>
      <c r="I112" s="507">
        <v>1000</v>
      </c>
      <c r="J112" s="537">
        <v>1000</v>
      </c>
      <c r="K112" s="537">
        <v>500</v>
      </c>
      <c r="L112" s="535">
        <v>0</v>
      </c>
      <c r="M112" s="535">
        <v>0</v>
      </c>
      <c r="N112" s="535">
        <v>0</v>
      </c>
      <c r="O112" s="535">
        <v>0</v>
      </c>
      <c r="P112" s="535">
        <v>0</v>
      </c>
      <c r="Q112" s="535">
        <v>0</v>
      </c>
      <c r="R112" s="535">
        <v>0</v>
      </c>
      <c r="S112" s="535">
        <v>0</v>
      </c>
      <c r="T112" s="535">
        <v>0</v>
      </c>
      <c r="U112" s="416"/>
      <c r="V112" s="416"/>
      <c r="W112" s="416"/>
      <c r="X112" s="416"/>
      <c r="Y112" s="416"/>
      <c r="Z112" s="416"/>
      <c r="AA112" s="416"/>
      <c r="AB112" s="416"/>
      <c r="AC112" s="417"/>
    </row>
    <row r="113" spans="1:29" ht="23.25">
      <c r="A113" s="379"/>
      <c r="B113" s="500" t="s">
        <v>226</v>
      </c>
      <c r="C113" s="502" t="s">
        <v>227</v>
      </c>
      <c r="D113" s="504">
        <f t="shared" si="28"/>
        <v>60000</v>
      </c>
      <c r="E113" s="504"/>
      <c r="F113" s="504">
        <f t="shared" si="29"/>
        <v>60000</v>
      </c>
      <c r="G113" s="504">
        <f t="shared" si="24"/>
        <v>60000</v>
      </c>
      <c r="H113" s="504">
        <f t="shared" si="25"/>
        <v>60000</v>
      </c>
      <c r="I113" s="507">
        <v>8000</v>
      </c>
      <c r="J113" s="536">
        <v>8000</v>
      </c>
      <c r="K113" s="536">
        <v>8000</v>
      </c>
      <c r="L113" s="535">
        <v>0</v>
      </c>
      <c r="M113" s="535">
        <v>0</v>
      </c>
      <c r="N113" s="535">
        <v>8000</v>
      </c>
      <c r="O113" s="535">
        <v>8000</v>
      </c>
      <c r="P113" s="535">
        <v>8000</v>
      </c>
      <c r="Q113" s="535">
        <v>6000</v>
      </c>
      <c r="R113" s="535">
        <v>6000</v>
      </c>
      <c r="S113" s="535">
        <v>0</v>
      </c>
      <c r="T113" s="535">
        <v>0</v>
      </c>
      <c r="U113" s="416"/>
      <c r="V113" s="416"/>
      <c r="W113" s="416"/>
      <c r="X113" s="416"/>
      <c r="Y113" s="416"/>
      <c r="Z113" s="416"/>
      <c r="AA113" s="416"/>
      <c r="AB113" s="416"/>
      <c r="AC113" s="417"/>
    </row>
    <row r="114" spans="1:29" ht="23.25">
      <c r="A114" s="379"/>
      <c r="B114" s="500" t="s">
        <v>228</v>
      </c>
      <c r="C114" s="502">
        <v>613955</v>
      </c>
      <c r="D114" s="504">
        <f t="shared" si="28"/>
        <v>54400</v>
      </c>
      <c r="E114" s="504"/>
      <c r="F114" s="504">
        <f t="shared" si="29"/>
        <v>54400</v>
      </c>
      <c r="G114" s="504">
        <f t="shared" si="24"/>
        <v>54400</v>
      </c>
      <c r="H114" s="504">
        <f t="shared" si="25"/>
        <v>54400</v>
      </c>
      <c r="I114" s="507">
        <v>15000</v>
      </c>
      <c r="J114" s="536">
        <v>2500</v>
      </c>
      <c r="K114" s="536">
        <v>2500</v>
      </c>
      <c r="L114" s="535">
        <v>7000</v>
      </c>
      <c r="M114" s="535">
        <v>750</v>
      </c>
      <c r="N114" s="535">
        <v>750</v>
      </c>
      <c r="O114" s="535">
        <v>750</v>
      </c>
      <c r="P114" s="535">
        <v>900</v>
      </c>
      <c r="Q114" s="535">
        <v>22000</v>
      </c>
      <c r="R114" s="535">
        <v>750</v>
      </c>
      <c r="S114" s="535">
        <v>750</v>
      </c>
      <c r="T114" s="535">
        <v>750</v>
      </c>
      <c r="U114" s="416"/>
      <c r="V114" s="416"/>
      <c r="W114" s="416"/>
      <c r="X114" s="416"/>
      <c r="Y114" s="416"/>
      <c r="Z114" s="416"/>
      <c r="AA114" s="416"/>
      <c r="AB114" s="416"/>
      <c r="AC114" s="417"/>
    </row>
    <row r="115" spans="1:29" ht="23.25">
      <c r="A115" s="379"/>
      <c r="B115" s="500" t="s">
        <v>229</v>
      </c>
      <c r="C115" s="502">
        <v>613956</v>
      </c>
      <c r="D115" s="504">
        <f t="shared" si="28"/>
        <v>6500</v>
      </c>
      <c r="E115" s="504"/>
      <c r="F115" s="504">
        <f t="shared" si="29"/>
        <v>6500</v>
      </c>
      <c r="G115" s="504">
        <f t="shared" si="24"/>
        <v>6500</v>
      </c>
      <c r="H115" s="504">
        <f t="shared" si="25"/>
        <v>6500</v>
      </c>
      <c r="I115" s="507">
        <v>2000</v>
      </c>
      <c r="J115" s="536">
        <v>350</v>
      </c>
      <c r="K115" s="536">
        <v>350</v>
      </c>
      <c r="L115" s="535">
        <v>600</v>
      </c>
      <c r="M115" s="535">
        <v>100</v>
      </c>
      <c r="N115" s="535">
        <v>100</v>
      </c>
      <c r="O115" s="535">
        <v>100</v>
      </c>
      <c r="P115" s="535">
        <v>100</v>
      </c>
      <c r="Q115" s="535">
        <v>2500</v>
      </c>
      <c r="R115" s="535">
        <v>100</v>
      </c>
      <c r="S115" s="535">
        <v>100</v>
      </c>
      <c r="T115" s="535">
        <v>100</v>
      </c>
      <c r="U115" s="416"/>
      <c r="V115" s="416"/>
      <c r="W115" s="416"/>
      <c r="X115" s="416"/>
      <c r="Y115" s="416"/>
      <c r="Z115" s="416"/>
      <c r="AA115" s="416"/>
      <c r="AB115" s="416"/>
      <c r="AC115" s="417"/>
    </row>
    <row r="116" spans="1:29" ht="31.5">
      <c r="A116" s="379"/>
      <c r="B116" s="500" t="s">
        <v>230</v>
      </c>
      <c r="C116" s="502">
        <v>613957</v>
      </c>
      <c r="D116" s="504">
        <f t="shared" si="28"/>
        <v>400</v>
      </c>
      <c r="E116" s="504"/>
      <c r="F116" s="504">
        <f t="shared" si="29"/>
        <v>400</v>
      </c>
      <c r="G116" s="504">
        <f t="shared" si="24"/>
        <v>400</v>
      </c>
      <c r="H116" s="504">
        <f t="shared" si="25"/>
        <v>400</v>
      </c>
      <c r="I116" s="507">
        <v>100</v>
      </c>
      <c r="J116" s="536">
        <v>50</v>
      </c>
      <c r="K116" s="536">
        <v>50</v>
      </c>
      <c r="L116" s="535">
        <v>0</v>
      </c>
      <c r="M116" s="535">
        <v>0</v>
      </c>
      <c r="N116" s="535">
        <v>0</v>
      </c>
      <c r="O116" s="535">
        <v>0</v>
      </c>
      <c r="P116" s="535">
        <v>0</v>
      </c>
      <c r="Q116" s="535">
        <v>100</v>
      </c>
      <c r="R116" s="535">
        <v>50</v>
      </c>
      <c r="S116" s="535">
        <v>50</v>
      </c>
      <c r="T116" s="535">
        <v>0</v>
      </c>
      <c r="U116" s="416"/>
      <c r="V116" s="416"/>
      <c r="W116" s="416"/>
      <c r="X116" s="416"/>
      <c r="Y116" s="416"/>
      <c r="Z116" s="416"/>
      <c r="AA116" s="416"/>
      <c r="AB116" s="416"/>
      <c r="AC116" s="417"/>
    </row>
    <row r="117" spans="1:29" ht="23.25">
      <c r="A117" s="379"/>
      <c r="B117" s="500" t="s">
        <v>231</v>
      </c>
      <c r="C117" s="502" t="s">
        <v>232</v>
      </c>
      <c r="D117" s="504">
        <f t="shared" si="28"/>
        <v>11400</v>
      </c>
      <c r="E117" s="504"/>
      <c r="F117" s="504">
        <f t="shared" si="29"/>
        <v>11400</v>
      </c>
      <c r="G117" s="504">
        <f t="shared" si="24"/>
        <v>11400</v>
      </c>
      <c r="H117" s="504">
        <f t="shared" si="25"/>
        <v>11400</v>
      </c>
      <c r="I117" s="507">
        <v>3000</v>
      </c>
      <c r="J117" s="536">
        <v>750</v>
      </c>
      <c r="K117" s="536">
        <v>750</v>
      </c>
      <c r="L117" s="535">
        <v>1400</v>
      </c>
      <c r="M117" s="535">
        <v>250</v>
      </c>
      <c r="N117" s="535">
        <v>200</v>
      </c>
      <c r="O117" s="535">
        <v>200</v>
      </c>
      <c r="P117" s="535">
        <v>200</v>
      </c>
      <c r="Q117" s="535">
        <v>4000</v>
      </c>
      <c r="R117" s="535">
        <v>150</v>
      </c>
      <c r="S117" s="535">
        <v>250</v>
      </c>
      <c r="T117" s="535">
        <v>250</v>
      </c>
      <c r="U117" s="416"/>
      <c r="V117" s="416"/>
      <c r="W117" s="416"/>
      <c r="X117" s="416"/>
      <c r="Y117" s="416"/>
      <c r="Z117" s="416"/>
      <c r="AA117" s="416"/>
      <c r="AB117" s="416"/>
      <c r="AC117" s="417"/>
    </row>
    <row r="118" spans="1:29" ht="23.25">
      <c r="A118" s="379"/>
      <c r="B118" s="500" t="s">
        <v>233</v>
      </c>
      <c r="C118" s="502">
        <v>613962</v>
      </c>
      <c r="D118" s="504">
        <f t="shared" si="28"/>
        <v>1000</v>
      </c>
      <c r="E118" s="504"/>
      <c r="F118" s="504">
        <f t="shared" si="29"/>
        <v>1000</v>
      </c>
      <c r="G118" s="504">
        <f t="shared" si="24"/>
        <v>1000</v>
      </c>
      <c r="H118" s="504">
        <f t="shared" si="25"/>
        <v>1000</v>
      </c>
      <c r="I118" s="507">
        <v>0</v>
      </c>
      <c r="J118" s="536">
        <v>500</v>
      </c>
      <c r="K118" s="536">
        <v>0</v>
      </c>
      <c r="L118" s="535">
        <v>500</v>
      </c>
      <c r="M118" s="535">
        <v>0</v>
      </c>
      <c r="N118" s="535">
        <v>0</v>
      </c>
      <c r="O118" s="535">
        <v>0</v>
      </c>
      <c r="P118" s="535">
        <v>0</v>
      </c>
      <c r="Q118" s="535">
        <v>0</v>
      </c>
      <c r="R118" s="535">
        <v>0</v>
      </c>
      <c r="S118" s="535">
        <v>0</v>
      </c>
      <c r="T118" s="535">
        <v>0</v>
      </c>
      <c r="U118" s="416"/>
      <c r="V118" s="416"/>
      <c r="W118" s="416"/>
      <c r="X118" s="416"/>
      <c r="Y118" s="416"/>
      <c r="Z118" s="416"/>
      <c r="AA118" s="416"/>
      <c r="AB118" s="416"/>
      <c r="AC118" s="417"/>
    </row>
    <row r="119" spans="1:29" ht="23.25">
      <c r="A119" s="379"/>
      <c r="B119" s="500" t="s">
        <v>234</v>
      </c>
      <c r="C119" s="502">
        <v>613971</v>
      </c>
      <c r="D119" s="504">
        <f t="shared" si="28"/>
        <v>38500</v>
      </c>
      <c r="E119" s="504"/>
      <c r="F119" s="504">
        <f t="shared" si="29"/>
        <v>38500</v>
      </c>
      <c r="G119" s="504">
        <f t="shared" si="24"/>
        <v>38500</v>
      </c>
      <c r="H119" s="504">
        <f t="shared" si="25"/>
        <v>38500</v>
      </c>
      <c r="I119" s="507">
        <v>6500</v>
      </c>
      <c r="J119" s="536">
        <v>6000</v>
      </c>
      <c r="K119" s="536">
        <v>6000</v>
      </c>
      <c r="L119" s="535">
        <v>0</v>
      </c>
      <c r="M119" s="535">
        <v>2500</v>
      </c>
      <c r="N119" s="535">
        <v>2500</v>
      </c>
      <c r="O119" s="535">
        <v>2500</v>
      </c>
      <c r="P119" s="535">
        <v>2500</v>
      </c>
      <c r="Q119" s="535">
        <v>2500</v>
      </c>
      <c r="R119" s="535">
        <v>2500</v>
      </c>
      <c r="S119" s="535">
        <v>2500</v>
      </c>
      <c r="T119" s="535">
        <v>2500</v>
      </c>
      <c r="U119" s="416"/>
      <c r="V119" s="416"/>
      <c r="W119" s="416"/>
      <c r="X119" s="416"/>
      <c r="Y119" s="416"/>
      <c r="Z119" s="416"/>
      <c r="AA119" s="416"/>
      <c r="AB119" s="416"/>
      <c r="AC119" s="417"/>
    </row>
    <row r="120" spans="1:29" ht="31.5">
      <c r="A120" s="379"/>
      <c r="B120" s="500" t="s">
        <v>235</v>
      </c>
      <c r="C120" s="502">
        <v>613973</v>
      </c>
      <c r="D120" s="504">
        <f t="shared" si="28"/>
        <v>0</v>
      </c>
      <c r="E120" s="504"/>
      <c r="F120" s="504">
        <f t="shared" si="29"/>
        <v>0</v>
      </c>
      <c r="G120" s="504">
        <f t="shared" si="24"/>
        <v>0</v>
      </c>
      <c r="H120" s="504">
        <f t="shared" si="25"/>
        <v>0</v>
      </c>
      <c r="I120" s="507">
        <v>0</v>
      </c>
      <c r="J120" s="536">
        <v>0</v>
      </c>
      <c r="K120" s="536">
        <v>0</v>
      </c>
      <c r="L120" s="535">
        <v>0</v>
      </c>
      <c r="M120" s="535">
        <v>0</v>
      </c>
      <c r="N120" s="535">
        <v>0</v>
      </c>
      <c r="O120" s="535">
        <v>0</v>
      </c>
      <c r="P120" s="535">
        <v>0</v>
      </c>
      <c r="Q120" s="535">
        <v>0</v>
      </c>
      <c r="R120" s="535">
        <v>0</v>
      </c>
      <c r="S120" s="535">
        <v>0</v>
      </c>
      <c r="T120" s="535">
        <v>0</v>
      </c>
      <c r="U120" s="416"/>
      <c r="V120" s="416"/>
      <c r="W120" s="416"/>
      <c r="X120" s="416"/>
      <c r="Y120" s="416"/>
      <c r="Z120" s="416"/>
      <c r="AA120" s="416"/>
      <c r="AB120" s="416"/>
      <c r="AC120" s="417"/>
    </row>
    <row r="121" spans="1:29" ht="31.5">
      <c r="A121" s="379"/>
      <c r="B121" s="500" t="s">
        <v>236</v>
      </c>
      <c r="C121" s="502">
        <v>613981</v>
      </c>
      <c r="D121" s="504">
        <f t="shared" si="28"/>
        <v>5600</v>
      </c>
      <c r="E121" s="504"/>
      <c r="F121" s="504">
        <f>G121</f>
        <v>5600</v>
      </c>
      <c r="G121" s="504">
        <f t="shared" si="24"/>
        <v>5600</v>
      </c>
      <c r="H121" s="504">
        <f t="shared" si="25"/>
        <v>5600</v>
      </c>
      <c r="I121" s="507">
        <v>900</v>
      </c>
      <c r="J121" s="536">
        <v>900</v>
      </c>
      <c r="K121" s="536">
        <v>900</v>
      </c>
      <c r="L121" s="535">
        <v>0</v>
      </c>
      <c r="M121" s="535">
        <v>400</v>
      </c>
      <c r="N121" s="535">
        <v>400</v>
      </c>
      <c r="O121" s="535">
        <v>400</v>
      </c>
      <c r="P121" s="535">
        <v>400</v>
      </c>
      <c r="Q121" s="535">
        <v>400</v>
      </c>
      <c r="R121" s="535">
        <v>400</v>
      </c>
      <c r="S121" s="535">
        <v>300</v>
      </c>
      <c r="T121" s="535">
        <v>200</v>
      </c>
      <c r="U121" s="416"/>
      <c r="V121" s="416"/>
      <c r="W121" s="416"/>
      <c r="X121" s="416"/>
      <c r="Y121" s="416"/>
      <c r="Z121" s="416"/>
      <c r="AA121" s="416"/>
      <c r="AB121" s="416"/>
      <c r="AC121" s="417"/>
    </row>
    <row r="122" spans="1:29" ht="47.25">
      <c r="A122" s="379"/>
      <c r="B122" s="500" t="s">
        <v>237</v>
      </c>
      <c r="C122" s="502" t="s">
        <v>238</v>
      </c>
      <c r="D122" s="504">
        <f t="shared" si="28"/>
        <v>100</v>
      </c>
      <c r="E122" s="504"/>
      <c r="F122" s="504">
        <f t="shared" si="29"/>
        <v>100</v>
      </c>
      <c r="G122" s="504">
        <f t="shared" si="24"/>
        <v>100</v>
      </c>
      <c r="H122" s="504">
        <f t="shared" si="25"/>
        <v>100</v>
      </c>
      <c r="I122" s="507">
        <v>50</v>
      </c>
      <c r="J122" s="536">
        <v>50</v>
      </c>
      <c r="K122" s="536">
        <v>0</v>
      </c>
      <c r="L122" s="535">
        <v>0</v>
      </c>
      <c r="M122" s="535">
        <v>0</v>
      </c>
      <c r="N122" s="535">
        <v>0</v>
      </c>
      <c r="O122" s="535">
        <v>0</v>
      </c>
      <c r="P122" s="535">
        <v>0</v>
      </c>
      <c r="Q122" s="535">
        <v>0</v>
      </c>
      <c r="R122" s="535">
        <v>0</v>
      </c>
      <c r="S122" s="535">
        <v>0</v>
      </c>
      <c r="T122" s="535">
        <v>0</v>
      </c>
      <c r="U122" s="416"/>
      <c r="V122" s="416"/>
      <c r="W122" s="416"/>
      <c r="X122" s="416"/>
      <c r="Y122" s="416"/>
      <c r="Z122" s="416"/>
      <c r="AA122" s="416"/>
      <c r="AB122" s="416"/>
      <c r="AC122" s="417"/>
    </row>
    <row r="123" spans="1:29" ht="23.25">
      <c r="A123" s="379"/>
      <c r="B123" s="500" t="s">
        <v>239</v>
      </c>
      <c r="C123" s="502">
        <v>613985</v>
      </c>
      <c r="D123" s="504">
        <f t="shared" si="28"/>
        <v>9900</v>
      </c>
      <c r="E123" s="504"/>
      <c r="F123" s="504">
        <f t="shared" si="29"/>
        <v>9900</v>
      </c>
      <c r="G123" s="504">
        <f t="shared" si="24"/>
        <v>9900</v>
      </c>
      <c r="H123" s="504">
        <f t="shared" si="25"/>
        <v>9900</v>
      </c>
      <c r="I123" s="507">
        <v>1500</v>
      </c>
      <c r="J123" s="536">
        <v>1500</v>
      </c>
      <c r="K123" s="536">
        <v>1500</v>
      </c>
      <c r="L123" s="535">
        <v>0</v>
      </c>
      <c r="M123" s="535">
        <v>700</v>
      </c>
      <c r="N123" s="535">
        <v>700</v>
      </c>
      <c r="O123" s="535">
        <v>700</v>
      </c>
      <c r="P123" s="535">
        <v>700</v>
      </c>
      <c r="Q123" s="535">
        <v>700</v>
      </c>
      <c r="R123" s="535">
        <v>700</v>
      </c>
      <c r="S123" s="535">
        <v>600</v>
      </c>
      <c r="T123" s="535">
        <v>600</v>
      </c>
      <c r="U123" s="416"/>
      <c r="V123" s="416"/>
      <c r="W123" s="416"/>
      <c r="X123" s="416"/>
      <c r="Y123" s="416"/>
      <c r="Z123" s="416"/>
      <c r="AA123" s="416"/>
      <c r="AB123" s="416"/>
      <c r="AC123" s="417"/>
    </row>
    <row r="124" spans="1:29" ht="31.5">
      <c r="A124" s="379"/>
      <c r="B124" s="500" t="s">
        <v>240</v>
      </c>
      <c r="C124" s="502">
        <v>613987</v>
      </c>
      <c r="D124" s="504">
        <f t="shared" si="28"/>
        <v>0</v>
      </c>
      <c r="E124" s="504"/>
      <c r="F124" s="504">
        <f t="shared" si="29"/>
        <v>0</v>
      </c>
      <c r="G124" s="504">
        <f t="shared" si="24"/>
        <v>0</v>
      </c>
      <c r="H124" s="504">
        <f t="shared" si="25"/>
        <v>0</v>
      </c>
      <c r="I124" s="507">
        <v>0</v>
      </c>
      <c r="J124" s="536">
        <v>0</v>
      </c>
      <c r="K124" s="536">
        <v>0</v>
      </c>
      <c r="L124" s="535">
        <v>0</v>
      </c>
      <c r="M124" s="535">
        <v>0</v>
      </c>
      <c r="N124" s="535">
        <v>0</v>
      </c>
      <c r="O124" s="535">
        <v>0</v>
      </c>
      <c r="P124" s="535">
        <v>0</v>
      </c>
      <c r="Q124" s="535">
        <v>0</v>
      </c>
      <c r="R124" s="535">
        <v>0</v>
      </c>
      <c r="S124" s="535">
        <v>0</v>
      </c>
      <c r="T124" s="535">
        <v>0</v>
      </c>
      <c r="U124" s="416"/>
      <c r="V124" s="416"/>
      <c r="W124" s="416"/>
      <c r="X124" s="416"/>
      <c r="Y124" s="416"/>
      <c r="Z124" s="416"/>
      <c r="AA124" s="416"/>
      <c r="AB124" s="416"/>
      <c r="AC124" s="417"/>
    </row>
    <row r="125" spans="1:29" ht="47.25">
      <c r="A125" s="379"/>
      <c r="B125" s="500" t="s">
        <v>241</v>
      </c>
      <c r="C125" s="502">
        <v>613988</v>
      </c>
      <c r="D125" s="504">
        <f t="shared" si="28"/>
        <v>0</v>
      </c>
      <c r="E125" s="504"/>
      <c r="F125" s="504">
        <f t="shared" si="29"/>
        <v>0</v>
      </c>
      <c r="G125" s="504">
        <f t="shared" si="24"/>
        <v>0</v>
      </c>
      <c r="H125" s="504">
        <f t="shared" si="25"/>
        <v>0</v>
      </c>
      <c r="I125" s="507">
        <v>0</v>
      </c>
      <c r="J125" s="536">
        <v>0</v>
      </c>
      <c r="K125" s="536">
        <v>0</v>
      </c>
      <c r="L125" s="535">
        <v>0</v>
      </c>
      <c r="M125" s="535">
        <v>0</v>
      </c>
      <c r="N125" s="535">
        <v>0</v>
      </c>
      <c r="O125" s="535">
        <v>0</v>
      </c>
      <c r="P125" s="535">
        <v>0</v>
      </c>
      <c r="Q125" s="535">
        <v>0</v>
      </c>
      <c r="R125" s="535">
        <v>0</v>
      </c>
      <c r="S125" s="535">
        <v>0</v>
      </c>
      <c r="T125" s="535">
        <v>0</v>
      </c>
      <c r="U125" s="416"/>
      <c r="V125" s="416"/>
      <c r="W125" s="416"/>
      <c r="X125" s="416"/>
      <c r="Y125" s="416"/>
      <c r="Z125" s="416"/>
      <c r="AA125" s="416"/>
      <c r="AB125" s="416"/>
      <c r="AC125" s="417"/>
    </row>
    <row r="126" spans="1:29" ht="31.5">
      <c r="A126" s="379"/>
      <c r="B126" s="500" t="s">
        <v>242</v>
      </c>
      <c r="C126" s="502" t="s">
        <v>243</v>
      </c>
      <c r="D126" s="504">
        <f t="shared" si="28"/>
        <v>0</v>
      </c>
      <c r="E126" s="504"/>
      <c r="F126" s="504">
        <f t="shared" si="29"/>
        <v>0</v>
      </c>
      <c r="G126" s="504">
        <f t="shared" si="24"/>
        <v>0</v>
      </c>
      <c r="H126" s="504">
        <f t="shared" si="25"/>
        <v>0</v>
      </c>
      <c r="I126" s="507">
        <v>0</v>
      </c>
      <c r="J126" s="536">
        <v>0</v>
      </c>
      <c r="K126" s="536">
        <v>0</v>
      </c>
      <c r="L126" s="535">
        <v>0</v>
      </c>
      <c r="M126" s="535">
        <v>0</v>
      </c>
      <c r="N126" s="535">
        <v>0</v>
      </c>
      <c r="O126" s="535">
        <v>0</v>
      </c>
      <c r="P126" s="535">
        <v>0</v>
      </c>
      <c r="Q126" s="535">
        <v>0</v>
      </c>
      <c r="R126" s="535">
        <v>0</v>
      </c>
      <c r="S126" s="535">
        <v>0</v>
      </c>
      <c r="T126" s="535">
        <v>0</v>
      </c>
      <c r="U126" s="416"/>
      <c r="V126" s="416"/>
      <c r="W126" s="416"/>
      <c r="X126" s="416"/>
      <c r="Y126" s="416"/>
      <c r="Z126" s="416"/>
      <c r="AA126" s="416"/>
      <c r="AB126" s="416"/>
      <c r="AC126" s="417"/>
    </row>
    <row r="127" spans="1:29" ht="23.25">
      <c r="A127" s="379"/>
      <c r="B127" s="500" t="s">
        <v>244</v>
      </c>
      <c r="C127" s="502">
        <v>613991</v>
      </c>
      <c r="D127" s="504">
        <f t="shared" si="28"/>
        <v>11200</v>
      </c>
      <c r="E127" s="504"/>
      <c r="F127" s="504">
        <f t="shared" si="29"/>
        <v>11200</v>
      </c>
      <c r="G127" s="504">
        <f t="shared" si="24"/>
        <v>11200</v>
      </c>
      <c r="H127" s="504">
        <f t="shared" si="25"/>
        <v>11200</v>
      </c>
      <c r="I127" s="507">
        <v>1500</v>
      </c>
      <c r="J127" s="536">
        <v>1500</v>
      </c>
      <c r="K127" s="536">
        <v>500</v>
      </c>
      <c r="L127" s="535">
        <v>5000</v>
      </c>
      <c r="M127" s="535">
        <v>0</v>
      </c>
      <c r="N127" s="535">
        <v>0</v>
      </c>
      <c r="O127" s="535">
        <v>0</v>
      </c>
      <c r="P127" s="535">
        <v>0</v>
      </c>
      <c r="Q127" s="535">
        <v>0</v>
      </c>
      <c r="R127" s="535">
        <v>2700</v>
      </c>
      <c r="S127" s="535">
        <v>0</v>
      </c>
      <c r="T127" s="535">
        <v>0</v>
      </c>
      <c r="U127" s="416"/>
      <c r="V127" s="416"/>
      <c r="W127" s="416"/>
      <c r="X127" s="416"/>
      <c r="Y127" s="416"/>
      <c r="Z127" s="416"/>
      <c r="AA127" s="416"/>
      <c r="AB127" s="416"/>
      <c r="AC127" s="417"/>
    </row>
    <row r="128" spans="1:29" ht="23.25">
      <c r="A128" s="381"/>
      <c r="B128" s="500" t="s">
        <v>245</v>
      </c>
      <c r="C128" s="502">
        <v>613996</v>
      </c>
      <c r="D128" s="504">
        <f t="shared" si="28"/>
        <v>3500</v>
      </c>
      <c r="E128" s="504"/>
      <c r="F128" s="504">
        <f t="shared" si="29"/>
        <v>3500</v>
      </c>
      <c r="G128" s="508">
        <f t="shared" si="24"/>
        <v>3500</v>
      </c>
      <c r="H128" s="508">
        <f t="shared" si="25"/>
        <v>3500</v>
      </c>
      <c r="I128" s="509">
        <v>1000</v>
      </c>
      <c r="J128" s="537">
        <v>1000</v>
      </c>
      <c r="K128" s="537">
        <v>500</v>
      </c>
      <c r="L128" s="538">
        <v>0</v>
      </c>
      <c r="M128" s="538">
        <v>0</v>
      </c>
      <c r="N128" s="538">
        <v>500</v>
      </c>
      <c r="O128" s="538">
        <v>0</v>
      </c>
      <c r="P128" s="538">
        <v>500</v>
      </c>
      <c r="Q128" s="538">
        <v>0</v>
      </c>
      <c r="R128" s="538">
        <v>0</v>
      </c>
      <c r="S128" s="538">
        <v>0</v>
      </c>
      <c r="T128" s="538">
        <v>0</v>
      </c>
      <c r="U128" s="418"/>
      <c r="V128" s="418"/>
      <c r="W128" s="418"/>
      <c r="X128" s="418"/>
      <c r="Y128" s="418"/>
      <c r="Z128" s="418"/>
      <c r="AA128" s="418"/>
      <c r="AB128" s="418"/>
      <c r="AC128" s="419"/>
    </row>
    <row r="129" spans="1:29" ht="23.25">
      <c r="A129" s="381"/>
      <c r="B129" s="500" t="s">
        <v>246</v>
      </c>
      <c r="C129" s="502">
        <v>613997</v>
      </c>
      <c r="D129" s="504">
        <f t="shared" si="28"/>
        <v>1500</v>
      </c>
      <c r="E129" s="504"/>
      <c r="F129" s="504">
        <f t="shared" si="29"/>
        <v>1500</v>
      </c>
      <c r="G129" s="508">
        <f t="shared" si="24"/>
        <v>1500</v>
      </c>
      <c r="H129" s="508">
        <f t="shared" si="25"/>
        <v>1500</v>
      </c>
      <c r="I129" s="509">
        <v>150</v>
      </c>
      <c r="J129" s="537">
        <v>150</v>
      </c>
      <c r="K129" s="537">
        <v>150</v>
      </c>
      <c r="L129" s="538">
        <v>50</v>
      </c>
      <c r="M129" s="538">
        <v>150</v>
      </c>
      <c r="N129" s="538">
        <v>150</v>
      </c>
      <c r="O129" s="538">
        <v>150</v>
      </c>
      <c r="P129" s="538">
        <v>100</v>
      </c>
      <c r="Q129" s="538">
        <v>150</v>
      </c>
      <c r="R129" s="538">
        <v>150</v>
      </c>
      <c r="S129" s="538">
        <v>100</v>
      </c>
      <c r="T129" s="538">
        <v>50</v>
      </c>
      <c r="U129" s="418"/>
      <c r="V129" s="418"/>
      <c r="W129" s="418"/>
      <c r="X129" s="418"/>
      <c r="Y129" s="418"/>
      <c r="Z129" s="418"/>
      <c r="AA129" s="418"/>
      <c r="AB129" s="418"/>
      <c r="AC129" s="419"/>
    </row>
    <row r="130" spans="1:29" ht="23.25" hidden="1">
      <c r="A130" s="381"/>
      <c r="B130" s="382"/>
      <c r="C130" s="383"/>
      <c r="D130" s="418"/>
      <c r="E130" s="418"/>
      <c r="F130" s="418"/>
      <c r="G130" s="418">
        <f t="shared" si="24"/>
        <v>0</v>
      </c>
      <c r="H130" s="418">
        <f t="shared" si="25"/>
        <v>0</v>
      </c>
      <c r="I130" s="440"/>
      <c r="J130" s="440"/>
      <c r="K130" s="440"/>
      <c r="L130" s="440"/>
      <c r="M130" s="440"/>
      <c r="N130" s="440"/>
      <c r="O130" s="440"/>
      <c r="P130" s="440"/>
      <c r="Q130" s="440"/>
      <c r="R130" s="440"/>
      <c r="S130" s="440"/>
      <c r="T130" s="440"/>
      <c r="U130" s="418"/>
      <c r="V130" s="418"/>
      <c r="W130" s="418"/>
      <c r="X130" s="418"/>
      <c r="Y130" s="418"/>
      <c r="Z130" s="418"/>
      <c r="AA130" s="418"/>
      <c r="AB130" s="418"/>
      <c r="AC130" s="419"/>
    </row>
    <row r="131" spans="1:30" s="368" customFormat="1" ht="65.25" customHeight="1" thickBot="1">
      <c r="A131" s="384" t="s">
        <v>12</v>
      </c>
      <c r="B131" s="385" t="s">
        <v>61</v>
      </c>
      <c r="C131" s="386">
        <v>614000</v>
      </c>
      <c r="D131" s="510">
        <f>D132+D136+D138+D149+D152+D154</f>
        <v>785000</v>
      </c>
      <c r="E131" s="510">
        <f aca="true" t="shared" si="30" ref="E131:AC131">E132+E136+E138+E149+E152+E154</f>
        <v>0</v>
      </c>
      <c r="F131" s="510">
        <f t="shared" si="30"/>
        <v>785000</v>
      </c>
      <c r="G131" s="510">
        <f>H131+U131+V131+W131+X131+Y131+Z131+AA131+AB131+AC131</f>
        <v>785000</v>
      </c>
      <c r="H131" s="510">
        <f>SUM(I131:T131)</f>
        <v>785000</v>
      </c>
      <c r="I131" s="511">
        <f t="shared" si="30"/>
        <v>0</v>
      </c>
      <c r="J131" s="511">
        <f t="shared" si="30"/>
        <v>215000</v>
      </c>
      <c r="K131" s="511">
        <f t="shared" si="30"/>
        <v>0</v>
      </c>
      <c r="L131" s="511">
        <f t="shared" si="30"/>
        <v>270000</v>
      </c>
      <c r="M131" s="511">
        <f t="shared" si="30"/>
        <v>300000</v>
      </c>
      <c r="N131" s="511">
        <f t="shared" si="30"/>
        <v>0</v>
      </c>
      <c r="O131" s="511">
        <f t="shared" si="30"/>
        <v>0</v>
      </c>
      <c r="P131" s="511">
        <f t="shared" si="30"/>
        <v>0</v>
      </c>
      <c r="Q131" s="511">
        <f t="shared" si="30"/>
        <v>0</v>
      </c>
      <c r="R131" s="511">
        <f t="shared" si="30"/>
        <v>0</v>
      </c>
      <c r="S131" s="511">
        <f t="shared" si="30"/>
        <v>0</v>
      </c>
      <c r="T131" s="511">
        <f t="shared" si="30"/>
        <v>0</v>
      </c>
      <c r="U131" s="420">
        <f t="shared" si="30"/>
        <v>0</v>
      </c>
      <c r="V131" s="420">
        <f t="shared" si="30"/>
        <v>0</v>
      </c>
      <c r="W131" s="420">
        <f t="shared" si="30"/>
        <v>0</v>
      </c>
      <c r="X131" s="420">
        <f t="shared" si="30"/>
        <v>0</v>
      </c>
      <c r="Y131" s="420">
        <f t="shared" si="30"/>
        <v>0</v>
      </c>
      <c r="Z131" s="420">
        <f t="shared" si="30"/>
        <v>0</v>
      </c>
      <c r="AA131" s="420">
        <f t="shared" si="30"/>
        <v>0</v>
      </c>
      <c r="AB131" s="420">
        <f t="shared" si="30"/>
        <v>0</v>
      </c>
      <c r="AC131" s="421">
        <f t="shared" si="30"/>
        <v>0</v>
      </c>
      <c r="AD131" s="387"/>
    </row>
    <row r="132" spans="1:29" s="378" customFormat="1" ht="22.5">
      <c r="A132" s="431">
        <v>1</v>
      </c>
      <c r="B132" s="432" t="s">
        <v>43</v>
      </c>
      <c r="C132" s="433">
        <v>614100</v>
      </c>
      <c r="D132" s="512">
        <f>SUM(D133:D135)</f>
        <v>300000</v>
      </c>
      <c r="E132" s="512">
        <f>SUM(E133:E135)</f>
        <v>0</v>
      </c>
      <c r="F132" s="512">
        <f>SUM(F133:F135)</f>
        <v>300000</v>
      </c>
      <c r="G132" s="512">
        <f t="shared" si="24"/>
        <v>300000</v>
      </c>
      <c r="H132" s="512">
        <f t="shared" si="25"/>
        <v>300000</v>
      </c>
      <c r="I132" s="513">
        <f aca="true" t="shared" si="31" ref="I132:AC132">SUM(I133:I135)</f>
        <v>0</v>
      </c>
      <c r="J132" s="513">
        <f t="shared" si="31"/>
        <v>0</v>
      </c>
      <c r="K132" s="513">
        <f t="shared" si="31"/>
        <v>0</v>
      </c>
      <c r="L132" s="513">
        <f t="shared" si="31"/>
        <v>0</v>
      </c>
      <c r="M132" s="513">
        <f t="shared" si="31"/>
        <v>300000</v>
      </c>
      <c r="N132" s="513">
        <f t="shared" si="31"/>
        <v>0</v>
      </c>
      <c r="O132" s="513">
        <f t="shared" si="31"/>
        <v>0</v>
      </c>
      <c r="P132" s="513">
        <f t="shared" si="31"/>
        <v>0</v>
      </c>
      <c r="Q132" s="513">
        <f t="shared" si="31"/>
        <v>0</v>
      </c>
      <c r="R132" s="513">
        <f t="shared" si="31"/>
        <v>0</v>
      </c>
      <c r="S132" s="513">
        <f t="shared" si="31"/>
        <v>0</v>
      </c>
      <c r="T132" s="513">
        <f t="shared" si="31"/>
        <v>0</v>
      </c>
      <c r="U132" s="434">
        <f t="shared" si="31"/>
        <v>0</v>
      </c>
      <c r="V132" s="434">
        <f t="shared" si="31"/>
        <v>0</v>
      </c>
      <c r="W132" s="434">
        <f t="shared" si="31"/>
        <v>0</v>
      </c>
      <c r="X132" s="434">
        <f t="shared" si="31"/>
        <v>0</v>
      </c>
      <c r="Y132" s="434">
        <f t="shared" si="31"/>
        <v>0</v>
      </c>
      <c r="Z132" s="434">
        <f t="shared" si="31"/>
        <v>0</v>
      </c>
      <c r="AA132" s="434">
        <f t="shared" si="31"/>
        <v>0</v>
      </c>
      <c r="AB132" s="434">
        <f t="shared" si="31"/>
        <v>0</v>
      </c>
      <c r="AC132" s="435">
        <f t="shared" si="31"/>
        <v>0</v>
      </c>
    </row>
    <row r="133" spans="1:29" ht="23.25">
      <c r="A133" s="381"/>
      <c r="B133" s="500" t="s">
        <v>257</v>
      </c>
      <c r="C133" s="502" t="s">
        <v>260</v>
      </c>
      <c r="D133" s="504">
        <f>F133</f>
        <v>70000</v>
      </c>
      <c r="E133" s="504"/>
      <c r="F133" s="504">
        <f>G133</f>
        <v>70000</v>
      </c>
      <c r="G133" s="504">
        <f t="shared" si="24"/>
        <v>70000</v>
      </c>
      <c r="H133" s="504">
        <f t="shared" si="25"/>
        <v>70000</v>
      </c>
      <c r="I133" s="507">
        <v>0</v>
      </c>
      <c r="J133" s="507">
        <v>0</v>
      </c>
      <c r="K133" s="507">
        <v>0</v>
      </c>
      <c r="L133" s="535">
        <v>0</v>
      </c>
      <c r="M133" s="535">
        <v>70000</v>
      </c>
      <c r="N133" s="535"/>
      <c r="O133" s="535"/>
      <c r="P133" s="535"/>
      <c r="Q133" s="535"/>
      <c r="R133" s="535"/>
      <c r="S133" s="535"/>
      <c r="T133" s="535"/>
      <c r="U133" s="416"/>
      <c r="V133" s="416"/>
      <c r="W133" s="416"/>
      <c r="X133" s="416"/>
      <c r="Y133" s="416"/>
      <c r="Z133" s="416"/>
      <c r="AA133" s="416"/>
      <c r="AB133" s="416"/>
      <c r="AC133" s="417"/>
    </row>
    <row r="134" spans="1:29" ht="23.25">
      <c r="A134" s="381"/>
      <c r="B134" s="500" t="s">
        <v>258</v>
      </c>
      <c r="C134" s="502" t="s">
        <v>261</v>
      </c>
      <c r="D134" s="504">
        <f>F134</f>
        <v>165000</v>
      </c>
      <c r="E134" s="504"/>
      <c r="F134" s="504">
        <f>G134</f>
        <v>165000</v>
      </c>
      <c r="G134" s="504">
        <f t="shared" si="24"/>
        <v>165000</v>
      </c>
      <c r="H134" s="504">
        <f t="shared" si="25"/>
        <v>165000</v>
      </c>
      <c r="I134" s="507">
        <v>0</v>
      </c>
      <c r="J134" s="507">
        <v>0</v>
      </c>
      <c r="K134" s="507">
        <v>0</v>
      </c>
      <c r="L134" s="535">
        <v>0</v>
      </c>
      <c r="M134" s="535">
        <v>165000</v>
      </c>
      <c r="N134" s="535"/>
      <c r="O134" s="535"/>
      <c r="P134" s="535"/>
      <c r="Q134" s="535"/>
      <c r="R134" s="535"/>
      <c r="S134" s="535"/>
      <c r="T134" s="535"/>
      <c r="U134" s="416"/>
      <c r="V134" s="416"/>
      <c r="W134" s="416"/>
      <c r="X134" s="416"/>
      <c r="Y134" s="416"/>
      <c r="Z134" s="416"/>
      <c r="AA134" s="416"/>
      <c r="AB134" s="416"/>
      <c r="AC134" s="417"/>
    </row>
    <row r="135" spans="1:29" ht="23.25">
      <c r="A135" s="381"/>
      <c r="B135" s="500" t="s">
        <v>259</v>
      </c>
      <c r="C135" s="502" t="s">
        <v>262</v>
      </c>
      <c r="D135" s="504">
        <f>F135</f>
        <v>65000</v>
      </c>
      <c r="E135" s="504"/>
      <c r="F135" s="504">
        <f>G135</f>
        <v>65000</v>
      </c>
      <c r="G135" s="504">
        <f t="shared" si="24"/>
        <v>65000</v>
      </c>
      <c r="H135" s="504">
        <f t="shared" si="25"/>
        <v>65000</v>
      </c>
      <c r="I135" s="507">
        <v>0</v>
      </c>
      <c r="J135" s="507">
        <v>0</v>
      </c>
      <c r="K135" s="507">
        <v>0</v>
      </c>
      <c r="L135" s="438"/>
      <c r="M135" s="535">
        <v>65000</v>
      </c>
      <c r="N135" s="535"/>
      <c r="O135" s="535"/>
      <c r="P135" s="535"/>
      <c r="Q135" s="535"/>
      <c r="R135" s="535"/>
      <c r="S135" s="535"/>
      <c r="T135" s="535"/>
      <c r="U135" s="416"/>
      <c r="V135" s="416"/>
      <c r="W135" s="416"/>
      <c r="X135" s="416"/>
      <c r="Y135" s="416"/>
      <c r="Z135" s="416"/>
      <c r="AA135" s="416"/>
      <c r="AB135" s="416"/>
      <c r="AC135" s="417"/>
    </row>
    <row r="136" spans="1:29" s="378" customFormat="1" ht="22.5">
      <c r="A136" s="428">
        <v>2</v>
      </c>
      <c r="B136" s="429" t="s">
        <v>44</v>
      </c>
      <c r="C136" s="430">
        <v>614200</v>
      </c>
      <c r="D136" s="414">
        <f>D137</f>
        <v>0</v>
      </c>
      <c r="E136" s="414">
        <f aca="true" t="shared" si="32" ref="E136:AC136">E137</f>
        <v>0</v>
      </c>
      <c r="F136" s="414">
        <f t="shared" si="32"/>
        <v>0</v>
      </c>
      <c r="G136" s="414">
        <f t="shared" si="24"/>
        <v>0</v>
      </c>
      <c r="H136" s="414">
        <f t="shared" si="25"/>
        <v>0</v>
      </c>
      <c r="I136" s="436">
        <f t="shared" si="32"/>
        <v>0</v>
      </c>
      <c r="J136" s="436">
        <f t="shared" si="32"/>
        <v>0</v>
      </c>
      <c r="K136" s="436">
        <f t="shared" si="32"/>
        <v>0</v>
      </c>
      <c r="L136" s="436">
        <f t="shared" si="32"/>
        <v>0</v>
      </c>
      <c r="M136" s="436">
        <f t="shared" si="32"/>
        <v>0</v>
      </c>
      <c r="N136" s="436">
        <f t="shared" si="32"/>
        <v>0</v>
      </c>
      <c r="O136" s="436">
        <f t="shared" si="32"/>
        <v>0</v>
      </c>
      <c r="P136" s="436">
        <f t="shared" si="32"/>
        <v>0</v>
      </c>
      <c r="Q136" s="436">
        <f t="shared" si="32"/>
        <v>0</v>
      </c>
      <c r="R136" s="436">
        <f t="shared" si="32"/>
        <v>0</v>
      </c>
      <c r="S136" s="436">
        <f t="shared" si="32"/>
        <v>0</v>
      </c>
      <c r="T136" s="436">
        <f t="shared" si="32"/>
        <v>0</v>
      </c>
      <c r="U136" s="414">
        <f t="shared" si="32"/>
        <v>0</v>
      </c>
      <c r="V136" s="414">
        <f t="shared" si="32"/>
        <v>0</v>
      </c>
      <c r="W136" s="414">
        <f t="shared" si="32"/>
        <v>0</v>
      </c>
      <c r="X136" s="413">
        <f t="shared" si="32"/>
        <v>0</v>
      </c>
      <c r="Y136" s="413">
        <f t="shared" si="32"/>
        <v>0</v>
      </c>
      <c r="Z136" s="413">
        <f t="shared" si="32"/>
        <v>0</v>
      </c>
      <c r="AA136" s="413">
        <f t="shared" si="32"/>
        <v>0</v>
      </c>
      <c r="AB136" s="413">
        <f t="shared" si="32"/>
        <v>0</v>
      </c>
      <c r="AC136" s="415">
        <f t="shared" si="32"/>
        <v>0</v>
      </c>
    </row>
    <row r="137" spans="1:29" ht="23.25" hidden="1">
      <c r="A137" s="381"/>
      <c r="B137" s="391"/>
      <c r="C137" s="392"/>
      <c r="D137" s="514"/>
      <c r="E137" s="514"/>
      <c r="F137" s="514"/>
      <c r="G137" s="514">
        <f t="shared" si="24"/>
        <v>0</v>
      </c>
      <c r="H137" s="514">
        <f t="shared" si="25"/>
        <v>0</v>
      </c>
      <c r="I137" s="437"/>
      <c r="J137" s="437"/>
      <c r="K137" s="437"/>
      <c r="L137" s="437"/>
      <c r="M137" s="437"/>
      <c r="N137" s="437"/>
      <c r="O137" s="437"/>
      <c r="P137" s="437"/>
      <c r="Q137" s="437"/>
      <c r="R137" s="437"/>
      <c r="S137" s="437"/>
      <c r="T137" s="437"/>
      <c r="U137" s="514"/>
      <c r="V137" s="514"/>
      <c r="W137" s="514"/>
      <c r="X137" s="416"/>
      <c r="Y137" s="416"/>
      <c r="Z137" s="416"/>
      <c r="AA137" s="416"/>
      <c r="AB137" s="416"/>
      <c r="AC137" s="417"/>
    </row>
    <row r="138" spans="1:29" s="378" customFormat="1" ht="36" customHeight="1">
      <c r="A138" s="428">
        <v>3</v>
      </c>
      <c r="B138" s="380" t="s">
        <v>45</v>
      </c>
      <c r="C138" s="430">
        <v>614300</v>
      </c>
      <c r="D138" s="414">
        <f>SUM(D139:D148)</f>
        <v>0</v>
      </c>
      <c r="E138" s="414">
        <f>SUM(E139:E148)</f>
        <v>0</v>
      </c>
      <c r="F138" s="414">
        <f>SUM(F139:F148)</f>
        <v>0</v>
      </c>
      <c r="G138" s="414">
        <f t="shared" si="24"/>
        <v>0</v>
      </c>
      <c r="H138" s="414">
        <f t="shared" si="25"/>
        <v>0</v>
      </c>
      <c r="I138" s="436">
        <f aca="true" t="shared" si="33" ref="I138:AC138">SUM(I139:I148)</f>
        <v>0</v>
      </c>
      <c r="J138" s="436">
        <f t="shared" si="33"/>
        <v>0</v>
      </c>
      <c r="K138" s="436">
        <f t="shared" si="33"/>
        <v>0</v>
      </c>
      <c r="L138" s="436">
        <f t="shared" si="33"/>
        <v>0</v>
      </c>
      <c r="M138" s="436">
        <f t="shared" si="33"/>
        <v>0</v>
      </c>
      <c r="N138" s="436">
        <f t="shared" si="33"/>
        <v>0</v>
      </c>
      <c r="O138" s="436">
        <f t="shared" si="33"/>
        <v>0</v>
      </c>
      <c r="P138" s="436">
        <f t="shared" si="33"/>
        <v>0</v>
      </c>
      <c r="Q138" s="436">
        <f t="shared" si="33"/>
        <v>0</v>
      </c>
      <c r="R138" s="436">
        <f t="shared" si="33"/>
        <v>0</v>
      </c>
      <c r="S138" s="436">
        <f t="shared" si="33"/>
        <v>0</v>
      </c>
      <c r="T138" s="436">
        <f t="shared" si="33"/>
        <v>0</v>
      </c>
      <c r="U138" s="414">
        <f t="shared" si="33"/>
        <v>0</v>
      </c>
      <c r="V138" s="414">
        <f t="shared" si="33"/>
        <v>0</v>
      </c>
      <c r="W138" s="414">
        <f t="shared" si="33"/>
        <v>0</v>
      </c>
      <c r="X138" s="413">
        <f t="shared" si="33"/>
        <v>0</v>
      </c>
      <c r="Y138" s="413">
        <f t="shared" si="33"/>
        <v>0</v>
      </c>
      <c r="Z138" s="413">
        <f t="shared" si="33"/>
        <v>0</v>
      </c>
      <c r="AA138" s="413">
        <f t="shared" si="33"/>
        <v>0</v>
      </c>
      <c r="AB138" s="413">
        <f t="shared" si="33"/>
        <v>0</v>
      </c>
      <c r="AC138" s="415">
        <f t="shared" si="33"/>
        <v>0</v>
      </c>
    </row>
    <row r="139" spans="1:29" ht="23.25" hidden="1">
      <c r="A139" s="381"/>
      <c r="B139" s="391"/>
      <c r="C139" s="392"/>
      <c r="D139" s="514"/>
      <c r="E139" s="514"/>
      <c r="F139" s="514"/>
      <c r="G139" s="514">
        <f t="shared" si="24"/>
        <v>0</v>
      </c>
      <c r="H139" s="514">
        <f t="shared" si="25"/>
        <v>0</v>
      </c>
      <c r="I139" s="437"/>
      <c r="J139" s="437"/>
      <c r="K139" s="437"/>
      <c r="L139" s="437"/>
      <c r="M139" s="437"/>
      <c r="N139" s="437"/>
      <c r="O139" s="437"/>
      <c r="P139" s="437"/>
      <c r="Q139" s="437"/>
      <c r="R139" s="437"/>
      <c r="S139" s="437"/>
      <c r="T139" s="437"/>
      <c r="U139" s="514"/>
      <c r="V139" s="514"/>
      <c r="W139" s="514"/>
      <c r="X139" s="416"/>
      <c r="Y139" s="416"/>
      <c r="Z139" s="416"/>
      <c r="AA139" s="416"/>
      <c r="AB139" s="416"/>
      <c r="AC139" s="417"/>
    </row>
    <row r="140" spans="1:29" ht="23.25" hidden="1">
      <c r="A140" s="381"/>
      <c r="B140" s="391"/>
      <c r="C140" s="392"/>
      <c r="D140" s="514"/>
      <c r="E140" s="514"/>
      <c r="F140" s="514"/>
      <c r="G140" s="514">
        <f t="shared" si="24"/>
        <v>0</v>
      </c>
      <c r="H140" s="514">
        <f t="shared" si="25"/>
        <v>0</v>
      </c>
      <c r="I140" s="437"/>
      <c r="J140" s="437"/>
      <c r="K140" s="437"/>
      <c r="L140" s="437"/>
      <c r="M140" s="437"/>
      <c r="N140" s="437"/>
      <c r="O140" s="437"/>
      <c r="P140" s="437"/>
      <c r="Q140" s="437"/>
      <c r="R140" s="437"/>
      <c r="S140" s="437"/>
      <c r="T140" s="437"/>
      <c r="U140" s="514"/>
      <c r="V140" s="514"/>
      <c r="W140" s="514"/>
      <c r="X140" s="416"/>
      <c r="Y140" s="416"/>
      <c r="Z140" s="416"/>
      <c r="AA140" s="416"/>
      <c r="AB140" s="416"/>
      <c r="AC140" s="417"/>
    </row>
    <row r="141" spans="1:29" ht="23.25" hidden="1">
      <c r="A141" s="381"/>
      <c r="B141" s="391"/>
      <c r="C141" s="392"/>
      <c r="D141" s="514"/>
      <c r="E141" s="514"/>
      <c r="F141" s="514"/>
      <c r="G141" s="514">
        <f t="shared" si="24"/>
        <v>0</v>
      </c>
      <c r="H141" s="514">
        <f t="shared" si="25"/>
        <v>0</v>
      </c>
      <c r="I141" s="437"/>
      <c r="J141" s="437"/>
      <c r="K141" s="437"/>
      <c r="L141" s="437"/>
      <c r="M141" s="437"/>
      <c r="N141" s="437"/>
      <c r="O141" s="437"/>
      <c r="P141" s="437"/>
      <c r="Q141" s="437"/>
      <c r="R141" s="437"/>
      <c r="S141" s="437"/>
      <c r="T141" s="437"/>
      <c r="U141" s="514"/>
      <c r="V141" s="514"/>
      <c r="W141" s="514"/>
      <c r="X141" s="416"/>
      <c r="Y141" s="416"/>
      <c r="Z141" s="416"/>
      <c r="AA141" s="416"/>
      <c r="AB141" s="416"/>
      <c r="AC141" s="417"/>
    </row>
    <row r="142" spans="1:29" ht="23.25" hidden="1">
      <c r="A142" s="379"/>
      <c r="B142" s="393"/>
      <c r="C142" s="394"/>
      <c r="D142" s="514"/>
      <c r="E142" s="514"/>
      <c r="F142" s="514"/>
      <c r="G142" s="514">
        <f t="shared" si="24"/>
        <v>0</v>
      </c>
      <c r="H142" s="514">
        <f t="shared" si="25"/>
        <v>0</v>
      </c>
      <c r="I142" s="437"/>
      <c r="J142" s="437"/>
      <c r="K142" s="437"/>
      <c r="L142" s="437"/>
      <c r="M142" s="437"/>
      <c r="N142" s="437"/>
      <c r="O142" s="437"/>
      <c r="P142" s="437"/>
      <c r="Q142" s="437"/>
      <c r="R142" s="437"/>
      <c r="S142" s="437"/>
      <c r="T142" s="437"/>
      <c r="U142" s="514"/>
      <c r="V142" s="514"/>
      <c r="W142" s="514"/>
      <c r="X142" s="416"/>
      <c r="Y142" s="416"/>
      <c r="Z142" s="416"/>
      <c r="AA142" s="416"/>
      <c r="AB142" s="416"/>
      <c r="AC142" s="417"/>
    </row>
    <row r="143" spans="1:29" ht="23.25" hidden="1">
      <c r="A143" s="379"/>
      <c r="B143" s="391"/>
      <c r="C143" s="394"/>
      <c r="D143" s="514"/>
      <c r="E143" s="514"/>
      <c r="F143" s="514"/>
      <c r="G143" s="514">
        <f t="shared" si="24"/>
        <v>0</v>
      </c>
      <c r="H143" s="514">
        <f t="shared" si="25"/>
        <v>0</v>
      </c>
      <c r="I143" s="437"/>
      <c r="J143" s="437"/>
      <c r="K143" s="437"/>
      <c r="L143" s="437"/>
      <c r="M143" s="437"/>
      <c r="N143" s="437"/>
      <c r="O143" s="437"/>
      <c r="P143" s="437"/>
      <c r="Q143" s="437"/>
      <c r="R143" s="437"/>
      <c r="S143" s="437"/>
      <c r="T143" s="437"/>
      <c r="U143" s="514"/>
      <c r="V143" s="514"/>
      <c r="W143" s="514"/>
      <c r="X143" s="416"/>
      <c r="Y143" s="416"/>
      <c r="Z143" s="416"/>
      <c r="AA143" s="416"/>
      <c r="AB143" s="416"/>
      <c r="AC143" s="417"/>
    </row>
    <row r="144" spans="1:29" ht="23.25" hidden="1">
      <c r="A144" s="381"/>
      <c r="B144" s="391"/>
      <c r="C144" s="392"/>
      <c r="D144" s="514"/>
      <c r="E144" s="514"/>
      <c r="F144" s="514"/>
      <c r="G144" s="514">
        <f t="shared" si="24"/>
        <v>0</v>
      </c>
      <c r="H144" s="514">
        <f t="shared" si="25"/>
        <v>0</v>
      </c>
      <c r="I144" s="437"/>
      <c r="J144" s="437"/>
      <c r="K144" s="437"/>
      <c r="L144" s="437"/>
      <c r="M144" s="437"/>
      <c r="N144" s="437"/>
      <c r="O144" s="437"/>
      <c r="P144" s="437"/>
      <c r="Q144" s="437"/>
      <c r="R144" s="437"/>
      <c r="S144" s="437"/>
      <c r="T144" s="437"/>
      <c r="U144" s="514"/>
      <c r="V144" s="514"/>
      <c r="W144" s="514"/>
      <c r="X144" s="416"/>
      <c r="Y144" s="416"/>
      <c r="Z144" s="416"/>
      <c r="AA144" s="416"/>
      <c r="AB144" s="416"/>
      <c r="AC144" s="417"/>
    </row>
    <row r="145" spans="1:29" ht="23.25" hidden="1">
      <c r="A145" s="381"/>
      <c r="B145" s="391"/>
      <c r="C145" s="392"/>
      <c r="D145" s="514"/>
      <c r="E145" s="514"/>
      <c r="F145" s="514"/>
      <c r="G145" s="514">
        <f t="shared" si="24"/>
        <v>0</v>
      </c>
      <c r="H145" s="514">
        <f t="shared" si="25"/>
        <v>0</v>
      </c>
      <c r="I145" s="437"/>
      <c r="J145" s="437"/>
      <c r="K145" s="437"/>
      <c r="L145" s="437"/>
      <c r="M145" s="437"/>
      <c r="N145" s="437"/>
      <c r="O145" s="437"/>
      <c r="P145" s="437"/>
      <c r="Q145" s="437"/>
      <c r="R145" s="437"/>
      <c r="S145" s="437"/>
      <c r="T145" s="437"/>
      <c r="U145" s="514"/>
      <c r="V145" s="514"/>
      <c r="W145" s="514"/>
      <c r="X145" s="416"/>
      <c r="Y145" s="416"/>
      <c r="Z145" s="416"/>
      <c r="AA145" s="416"/>
      <c r="AB145" s="416"/>
      <c r="AC145" s="417"/>
    </row>
    <row r="146" spans="1:29" ht="23.25" hidden="1">
      <c r="A146" s="381"/>
      <c r="B146" s="391"/>
      <c r="C146" s="392"/>
      <c r="D146" s="514"/>
      <c r="E146" s="514"/>
      <c r="F146" s="514"/>
      <c r="G146" s="514">
        <f t="shared" si="24"/>
        <v>0</v>
      </c>
      <c r="H146" s="514">
        <f t="shared" si="25"/>
        <v>0</v>
      </c>
      <c r="I146" s="437"/>
      <c r="J146" s="437"/>
      <c r="K146" s="437"/>
      <c r="L146" s="437"/>
      <c r="M146" s="437"/>
      <c r="N146" s="437"/>
      <c r="O146" s="437"/>
      <c r="P146" s="437"/>
      <c r="Q146" s="437"/>
      <c r="R146" s="437"/>
      <c r="S146" s="437"/>
      <c r="T146" s="437"/>
      <c r="U146" s="514"/>
      <c r="V146" s="514"/>
      <c r="W146" s="514"/>
      <c r="X146" s="416"/>
      <c r="Y146" s="416"/>
      <c r="Z146" s="416"/>
      <c r="AA146" s="416"/>
      <c r="AB146" s="416"/>
      <c r="AC146" s="417"/>
    </row>
    <row r="147" spans="1:29" ht="23.25" hidden="1">
      <c r="A147" s="379"/>
      <c r="B147" s="391"/>
      <c r="C147" s="394"/>
      <c r="D147" s="514"/>
      <c r="E147" s="514"/>
      <c r="F147" s="514"/>
      <c r="G147" s="514">
        <f t="shared" si="24"/>
        <v>0</v>
      </c>
      <c r="H147" s="514">
        <f t="shared" si="25"/>
        <v>0</v>
      </c>
      <c r="I147" s="437"/>
      <c r="J147" s="437"/>
      <c r="K147" s="437"/>
      <c r="L147" s="437"/>
      <c r="M147" s="437"/>
      <c r="N147" s="437"/>
      <c r="O147" s="437"/>
      <c r="P147" s="437"/>
      <c r="Q147" s="437"/>
      <c r="R147" s="437"/>
      <c r="S147" s="437"/>
      <c r="T147" s="437"/>
      <c r="U147" s="514"/>
      <c r="V147" s="514"/>
      <c r="W147" s="514"/>
      <c r="X147" s="416"/>
      <c r="Y147" s="416"/>
      <c r="Z147" s="416"/>
      <c r="AA147" s="416"/>
      <c r="AB147" s="416"/>
      <c r="AC147" s="417"/>
    </row>
    <row r="148" spans="1:29" ht="23.25" hidden="1">
      <c r="A148" s="379"/>
      <c r="B148" s="391"/>
      <c r="C148" s="394"/>
      <c r="D148" s="515"/>
      <c r="E148" s="515"/>
      <c r="F148" s="514"/>
      <c r="G148" s="514">
        <f t="shared" si="24"/>
        <v>0</v>
      </c>
      <c r="H148" s="514">
        <f t="shared" si="25"/>
        <v>0</v>
      </c>
      <c r="I148" s="437"/>
      <c r="J148" s="437"/>
      <c r="K148" s="437"/>
      <c r="L148" s="437"/>
      <c r="M148" s="437"/>
      <c r="N148" s="437"/>
      <c r="O148" s="437"/>
      <c r="P148" s="437"/>
      <c r="Q148" s="437"/>
      <c r="R148" s="437"/>
      <c r="S148" s="437"/>
      <c r="T148" s="437"/>
      <c r="U148" s="514"/>
      <c r="V148" s="514"/>
      <c r="W148" s="514"/>
      <c r="X148" s="416"/>
      <c r="Y148" s="416"/>
      <c r="Z148" s="416"/>
      <c r="AA148" s="416"/>
      <c r="AB148" s="416"/>
      <c r="AC148" s="417"/>
    </row>
    <row r="149" spans="1:29" s="378" customFormat="1" ht="22.5">
      <c r="A149" s="428">
        <v>4</v>
      </c>
      <c r="B149" s="429" t="s">
        <v>46</v>
      </c>
      <c r="C149" s="430">
        <v>614700</v>
      </c>
      <c r="D149" s="414">
        <f>SUM(D150:D151)</f>
        <v>485000</v>
      </c>
      <c r="E149" s="414">
        <f>SUM(E150:E151)</f>
        <v>0</v>
      </c>
      <c r="F149" s="414">
        <f>SUM(F150:F151)</f>
        <v>485000</v>
      </c>
      <c r="G149" s="414">
        <f t="shared" si="24"/>
        <v>485000</v>
      </c>
      <c r="H149" s="414">
        <f t="shared" si="25"/>
        <v>485000</v>
      </c>
      <c r="I149" s="436">
        <f aca="true" t="shared" si="34" ref="I149:AC149">SUM(I150:I151)</f>
        <v>0</v>
      </c>
      <c r="J149" s="436">
        <f t="shared" si="34"/>
        <v>215000</v>
      </c>
      <c r="K149" s="436">
        <f t="shared" si="34"/>
        <v>0</v>
      </c>
      <c r="L149" s="436">
        <f t="shared" si="34"/>
        <v>270000</v>
      </c>
      <c r="M149" s="436">
        <f t="shared" si="34"/>
        <v>0</v>
      </c>
      <c r="N149" s="436">
        <f t="shared" si="34"/>
        <v>0</v>
      </c>
      <c r="O149" s="436">
        <f t="shared" si="34"/>
        <v>0</v>
      </c>
      <c r="P149" s="436">
        <f t="shared" si="34"/>
        <v>0</v>
      </c>
      <c r="Q149" s="436">
        <f t="shared" si="34"/>
        <v>0</v>
      </c>
      <c r="R149" s="436">
        <f t="shared" si="34"/>
        <v>0</v>
      </c>
      <c r="S149" s="436">
        <f t="shared" si="34"/>
        <v>0</v>
      </c>
      <c r="T149" s="436">
        <f t="shared" si="34"/>
        <v>0</v>
      </c>
      <c r="U149" s="414">
        <f t="shared" si="34"/>
        <v>0</v>
      </c>
      <c r="V149" s="414">
        <f t="shared" si="34"/>
        <v>0</v>
      </c>
      <c r="W149" s="414">
        <f t="shared" si="34"/>
        <v>0</v>
      </c>
      <c r="X149" s="413">
        <f t="shared" si="34"/>
        <v>0</v>
      </c>
      <c r="Y149" s="413">
        <f t="shared" si="34"/>
        <v>0</v>
      </c>
      <c r="Z149" s="413">
        <f t="shared" si="34"/>
        <v>0</v>
      </c>
      <c r="AA149" s="413">
        <f t="shared" si="34"/>
        <v>0</v>
      </c>
      <c r="AB149" s="413">
        <f t="shared" si="34"/>
        <v>0</v>
      </c>
      <c r="AC149" s="415">
        <f t="shared" si="34"/>
        <v>0</v>
      </c>
    </row>
    <row r="150" spans="1:29" ht="31.5">
      <c r="A150" s="381"/>
      <c r="B150" s="500" t="s">
        <v>247</v>
      </c>
      <c r="C150" s="502">
        <v>614721</v>
      </c>
      <c r="D150" s="504">
        <f>F150</f>
        <v>270000</v>
      </c>
      <c r="E150" s="504"/>
      <c r="F150" s="504">
        <f>G150</f>
        <v>270000</v>
      </c>
      <c r="G150" s="504">
        <f t="shared" si="24"/>
        <v>270000</v>
      </c>
      <c r="H150" s="504">
        <f t="shared" si="25"/>
        <v>270000</v>
      </c>
      <c r="I150" s="507"/>
      <c r="J150" s="507"/>
      <c r="K150" s="507"/>
      <c r="L150" s="535">
        <v>270000</v>
      </c>
      <c r="M150" s="507"/>
      <c r="N150" s="507"/>
      <c r="O150" s="507"/>
      <c r="P150" s="507"/>
      <c r="Q150" s="438"/>
      <c r="R150" s="438"/>
      <c r="S150" s="438"/>
      <c r="T150" s="438"/>
      <c r="U150" s="416"/>
      <c r="V150" s="416"/>
      <c r="W150" s="416"/>
      <c r="X150" s="416"/>
      <c r="Y150" s="416"/>
      <c r="Z150" s="416"/>
      <c r="AA150" s="416"/>
      <c r="AB150" s="416"/>
      <c r="AC150" s="417"/>
    </row>
    <row r="151" spans="1:29" ht="31.5">
      <c r="A151" s="381"/>
      <c r="B151" s="500" t="s">
        <v>248</v>
      </c>
      <c r="C151" s="502">
        <v>614721</v>
      </c>
      <c r="D151" s="504">
        <f>F151</f>
        <v>215000</v>
      </c>
      <c r="E151" s="504"/>
      <c r="F151" s="504">
        <f>G151</f>
        <v>215000</v>
      </c>
      <c r="G151" s="504">
        <f t="shared" si="24"/>
        <v>215000</v>
      </c>
      <c r="H151" s="504">
        <f t="shared" si="25"/>
        <v>215000</v>
      </c>
      <c r="I151" s="507">
        <v>0</v>
      </c>
      <c r="J151" s="507">
        <v>215000</v>
      </c>
      <c r="K151" s="507">
        <v>0</v>
      </c>
      <c r="L151" s="535">
        <v>0</v>
      </c>
      <c r="M151" s="507"/>
      <c r="N151" s="507"/>
      <c r="O151" s="507"/>
      <c r="P151" s="507"/>
      <c r="Q151" s="438"/>
      <c r="R151" s="438"/>
      <c r="S151" s="438"/>
      <c r="T151" s="438"/>
      <c r="U151" s="416"/>
      <c r="V151" s="416"/>
      <c r="W151" s="416"/>
      <c r="X151" s="416"/>
      <c r="Y151" s="416"/>
      <c r="Z151" s="416"/>
      <c r="AA151" s="416"/>
      <c r="AB151" s="416"/>
      <c r="AC151" s="417"/>
    </row>
    <row r="152" spans="1:29" s="378" customFormat="1" ht="22.5">
      <c r="A152" s="428">
        <v>5</v>
      </c>
      <c r="B152" s="429" t="s">
        <v>47</v>
      </c>
      <c r="C152" s="430">
        <v>614800</v>
      </c>
      <c r="D152" s="414">
        <f>D153</f>
        <v>0</v>
      </c>
      <c r="E152" s="414">
        <f aca="true" t="shared" si="35" ref="E152:AC152">E153</f>
        <v>0</v>
      </c>
      <c r="F152" s="414">
        <f t="shared" si="35"/>
        <v>0</v>
      </c>
      <c r="G152" s="414">
        <f t="shared" si="24"/>
        <v>0</v>
      </c>
      <c r="H152" s="414">
        <f t="shared" si="25"/>
        <v>0</v>
      </c>
      <c r="I152" s="436">
        <f t="shared" si="35"/>
        <v>0</v>
      </c>
      <c r="J152" s="436">
        <f t="shared" si="35"/>
        <v>0</v>
      </c>
      <c r="K152" s="436">
        <f t="shared" si="35"/>
        <v>0</v>
      </c>
      <c r="L152" s="436">
        <f t="shared" si="35"/>
        <v>0</v>
      </c>
      <c r="M152" s="436">
        <f t="shared" si="35"/>
        <v>0</v>
      </c>
      <c r="N152" s="436">
        <f t="shared" si="35"/>
        <v>0</v>
      </c>
      <c r="O152" s="436">
        <f t="shared" si="35"/>
        <v>0</v>
      </c>
      <c r="P152" s="436">
        <f t="shared" si="35"/>
        <v>0</v>
      </c>
      <c r="Q152" s="436">
        <f t="shared" si="35"/>
        <v>0</v>
      </c>
      <c r="R152" s="436">
        <f t="shared" si="35"/>
        <v>0</v>
      </c>
      <c r="S152" s="436">
        <f t="shared" si="35"/>
        <v>0</v>
      </c>
      <c r="T152" s="436">
        <f t="shared" si="35"/>
        <v>0</v>
      </c>
      <c r="U152" s="414">
        <f t="shared" si="35"/>
        <v>0</v>
      </c>
      <c r="V152" s="414">
        <f t="shared" si="35"/>
        <v>0</v>
      </c>
      <c r="W152" s="414">
        <f t="shared" si="35"/>
        <v>0</v>
      </c>
      <c r="X152" s="414">
        <f t="shared" si="35"/>
        <v>0</v>
      </c>
      <c r="Y152" s="414">
        <f t="shared" si="35"/>
        <v>0</v>
      </c>
      <c r="Z152" s="414">
        <f t="shared" si="35"/>
        <v>0</v>
      </c>
      <c r="AA152" s="414">
        <f t="shared" si="35"/>
        <v>0</v>
      </c>
      <c r="AB152" s="413">
        <f t="shared" si="35"/>
        <v>0</v>
      </c>
      <c r="AC152" s="415">
        <f t="shared" si="35"/>
        <v>0</v>
      </c>
    </row>
    <row r="153" spans="1:29" ht="23.25" hidden="1">
      <c r="A153" s="381"/>
      <c r="B153" s="391"/>
      <c r="C153" s="392"/>
      <c r="D153" s="514"/>
      <c r="E153" s="514"/>
      <c r="F153" s="514"/>
      <c r="G153" s="514">
        <f t="shared" si="24"/>
        <v>0</v>
      </c>
      <c r="H153" s="514">
        <f t="shared" si="25"/>
        <v>0</v>
      </c>
      <c r="I153" s="437"/>
      <c r="J153" s="437"/>
      <c r="K153" s="437"/>
      <c r="L153" s="437"/>
      <c r="M153" s="437"/>
      <c r="N153" s="437"/>
      <c r="O153" s="437"/>
      <c r="P153" s="437"/>
      <c r="Q153" s="437"/>
      <c r="R153" s="437"/>
      <c r="S153" s="437"/>
      <c r="T153" s="437"/>
      <c r="U153" s="514"/>
      <c r="V153" s="514"/>
      <c r="W153" s="514"/>
      <c r="X153" s="514"/>
      <c r="Y153" s="514"/>
      <c r="Z153" s="514"/>
      <c r="AA153" s="514"/>
      <c r="AB153" s="416"/>
      <c r="AC153" s="417"/>
    </row>
    <row r="154" spans="1:29" s="378" customFormat="1" ht="23.25" thickBot="1">
      <c r="A154" s="428">
        <v>6</v>
      </c>
      <c r="B154" s="429" t="s">
        <v>48</v>
      </c>
      <c r="C154" s="430">
        <v>614900</v>
      </c>
      <c r="D154" s="414">
        <f>D155</f>
        <v>0</v>
      </c>
      <c r="E154" s="414">
        <f aca="true" t="shared" si="36" ref="E154:AC154">E155</f>
        <v>0</v>
      </c>
      <c r="F154" s="414">
        <f t="shared" si="36"/>
        <v>0</v>
      </c>
      <c r="G154" s="414">
        <f t="shared" si="24"/>
        <v>0</v>
      </c>
      <c r="H154" s="414">
        <f t="shared" si="25"/>
        <v>0</v>
      </c>
      <c r="I154" s="436">
        <f t="shared" si="36"/>
        <v>0</v>
      </c>
      <c r="J154" s="436">
        <f t="shared" si="36"/>
        <v>0</v>
      </c>
      <c r="K154" s="436">
        <f t="shared" si="36"/>
        <v>0</v>
      </c>
      <c r="L154" s="436">
        <f t="shared" si="36"/>
        <v>0</v>
      </c>
      <c r="M154" s="436">
        <f t="shared" si="36"/>
        <v>0</v>
      </c>
      <c r="N154" s="436">
        <f t="shared" si="36"/>
        <v>0</v>
      </c>
      <c r="O154" s="436">
        <f t="shared" si="36"/>
        <v>0</v>
      </c>
      <c r="P154" s="436">
        <f t="shared" si="36"/>
        <v>0</v>
      </c>
      <c r="Q154" s="436">
        <f t="shared" si="36"/>
        <v>0</v>
      </c>
      <c r="R154" s="436">
        <f t="shared" si="36"/>
        <v>0</v>
      </c>
      <c r="S154" s="436">
        <f t="shared" si="36"/>
        <v>0</v>
      </c>
      <c r="T154" s="436">
        <f t="shared" si="36"/>
        <v>0</v>
      </c>
      <c r="U154" s="414">
        <f t="shared" si="36"/>
        <v>0</v>
      </c>
      <c r="V154" s="414">
        <f t="shared" si="36"/>
        <v>0</v>
      </c>
      <c r="W154" s="414">
        <f t="shared" si="36"/>
        <v>0</v>
      </c>
      <c r="X154" s="414">
        <f t="shared" si="36"/>
        <v>0</v>
      </c>
      <c r="Y154" s="414">
        <f t="shared" si="36"/>
        <v>0</v>
      </c>
      <c r="Z154" s="414">
        <f t="shared" si="36"/>
        <v>0</v>
      </c>
      <c r="AA154" s="414">
        <f t="shared" si="36"/>
        <v>0</v>
      </c>
      <c r="AB154" s="413">
        <f t="shared" si="36"/>
        <v>0</v>
      </c>
      <c r="AC154" s="415">
        <f t="shared" si="36"/>
        <v>0</v>
      </c>
    </row>
    <row r="155" spans="1:29" ht="24" hidden="1" thickBot="1">
      <c r="A155" s="395"/>
      <c r="B155" s="396"/>
      <c r="C155" s="397"/>
      <c r="D155" s="516"/>
      <c r="E155" s="516"/>
      <c r="F155" s="516"/>
      <c r="G155" s="516">
        <f t="shared" si="24"/>
        <v>0</v>
      </c>
      <c r="H155" s="516">
        <f t="shared" si="25"/>
        <v>0</v>
      </c>
      <c r="I155" s="517"/>
      <c r="J155" s="517"/>
      <c r="K155" s="517"/>
      <c r="L155" s="517"/>
      <c r="M155" s="517"/>
      <c r="N155" s="517"/>
      <c r="O155" s="517"/>
      <c r="P155" s="517"/>
      <c r="Q155" s="517"/>
      <c r="R155" s="517"/>
      <c r="S155" s="517"/>
      <c r="T155" s="517"/>
      <c r="U155" s="516"/>
      <c r="V155" s="516"/>
      <c r="W155" s="516"/>
      <c r="X155" s="516"/>
      <c r="Y155" s="516"/>
      <c r="Z155" s="516"/>
      <c r="AA155" s="516"/>
      <c r="AB155" s="424"/>
      <c r="AC155" s="425"/>
    </row>
    <row r="156" spans="1:30" s="368" customFormat="1" ht="38.25" thickBot="1">
      <c r="A156" s="398" t="s">
        <v>13</v>
      </c>
      <c r="B156" s="399" t="s">
        <v>60</v>
      </c>
      <c r="C156" s="400">
        <v>615000</v>
      </c>
      <c r="D156" s="518">
        <f>D157+D160</f>
        <v>0</v>
      </c>
      <c r="E156" s="518">
        <f>E157+E160</f>
        <v>0</v>
      </c>
      <c r="F156" s="518">
        <f>F157+F160</f>
        <v>0</v>
      </c>
      <c r="G156" s="518">
        <f t="shared" si="24"/>
        <v>0</v>
      </c>
      <c r="H156" s="518">
        <f t="shared" si="25"/>
        <v>0</v>
      </c>
      <c r="I156" s="519">
        <f aca="true" t="shared" si="37" ref="I156:AC156">I157+I160</f>
        <v>0</v>
      </c>
      <c r="J156" s="519">
        <f t="shared" si="37"/>
        <v>0</v>
      </c>
      <c r="K156" s="519">
        <f t="shared" si="37"/>
        <v>0</v>
      </c>
      <c r="L156" s="519">
        <f t="shared" si="37"/>
        <v>0</v>
      </c>
      <c r="M156" s="519">
        <f t="shared" si="37"/>
        <v>0</v>
      </c>
      <c r="N156" s="519">
        <f t="shared" si="37"/>
        <v>0</v>
      </c>
      <c r="O156" s="519">
        <f t="shared" si="37"/>
        <v>0</v>
      </c>
      <c r="P156" s="519">
        <f t="shared" si="37"/>
        <v>0</v>
      </c>
      <c r="Q156" s="519">
        <f t="shared" si="37"/>
        <v>0</v>
      </c>
      <c r="R156" s="519">
        <f t="shared" si="37"/>
        <v>0</v>
      </c>
      <c r="S156" s="519">
        <f t="shared" si="37"/>
        <v>0</v>
      </c>
      <c r="T156" s="519">
        <f t="shared" si="37"/>
        <v>0</v>
      </c>
      <c r="U156" s="518">
        <f t="shared" si="37"/>
        <v>0</v>
      </c>
      <c r="V156" s="518">
        <f t="shared" si="37"/>
        <v>0</v>
      </c>
      <c r="W156" s="518">
        <f t="shared" si="37"/>
        <v>0</v>
      </c>
      <c r="X156" s="518">
        <f t="shared" si="37"/>
        <v>0</v>
      </c>
      <c r="Y156" s="518">
        <f t="shared" si="37"/>
        <v>0</v>
      </c>
      <c r="Z156" s="518">
        <f t="shared" si="37"/>
        <v>0</v>
      </c>
      <c r="AA156" s="518">
        <f t="shared" si="37"/>
        <v>0</v>
      </c>
      <c r="AB156" s="426">
        <f t="shared" si="37"/>
        <v>0</v>
      </c>
      <c r="AC156" s="427">
        <f t="shared" si="37"/>
        <v>0</v>
      </c>
      <c r="AD156" s="387"/>
    </row>
    <row r="157" spans="1:29" ht="23.25">
      <c r="A157" s="388">
        <v>1</v>
      </c>
      <c r="B157" s="389" t="s">
        <v>49</v>
      </c>
      <c r="C157" s="390">
        <v>615100</v>
      </c>
      <c r="D157" s="520">
        <f>D158+D159</f>
        <v>0</v>
      </c>
      <c r="E157" s="520">
        <f>E158+E159</f>
        <v>0</v>
      </c>
      <c r="F157" s="520">
        <f>F158+F159</f>
        <v>0</v>
      </c>
      <c r="G157" s="520">
        <f t="shared" si="24"/>
        <v>0</v>
      </c>
      <c r="H157" s="520">
        <f t="shared" si="25"/>
        <v>0</v>
      </c>
      <c r="I157" s="521">
        <f aca="true" t="shared" si="38" ref="I157:AC157">I158+I159</f>
        <v>0</v>
      </c>
      <c r="J157" s="521">
        <f t="shared" si="38"/>
        <v>0</v>
      </c>
      <c r="K157" s="521">
        <f t="shared" si="38"/>
        <v>0</v>
      </c>
      <c r="L157" s="521">
        <f t="shared" si="38"/>
        <v>0</v>
      </c>
      <c r="M157" s="521">
        <f t="shared" si="38"/>
        <v>0</v>
      </c>
      <c r="N157" s="521">
        <f t="shared" si="38"/>
        <v>0</v>
      </c>
      <c r="O157" s="521">
        <f t="shared" si="38"/>
        <v>0</v>
      </c>
      <c r="P157" s="521">
        <f t="shared" si="38"/>
        <v>0</v>
      </c>
      <c r="Q157" s="521">
        <f t="shared" si="38"/>
        <v>0</v>
      </c>
      <c r="R157" s="521">
        <f t="shared" si="38"/>
        <v>0</v>
      </c>
      <c r="S157" s="521">
        <f t="shared" si="38"/>
        <v>0</v>
      </c>
      <c r="T157" s="521">
        <f t="shared" si="38"/>
        <v>0</v>
      </c>
      <c r="U157" s="520">
        <f t="shared" si="38"/>
        <v>0</v>
      </c>
      <c r="V157" s="520">
        <f t="shared" si="38"/>
        <v>0</v>
      </c>
      <c r="W157" s="520">
        <f t="shared" si="38"/>
        <v>0</v>
      </c>
      <c r="X157" s="520">
        <f t="shared" si="38"/>
        <v>0</v>
      </c>
      <c r="Y157" s="520">
        <f t="shared" si="38"/>
        <v>0</v>
      </c>
      <c r="Z157" s="520">
        <f t="shared" si="38"/>
        <v>0</v>
      </c>
      <c r="AA157" s="520">
        <f t="shared" si="38"/>
        <v>0</v>
      </c>
      <c r="AB157" s="422">
        <f t="shared" si="38"/>
        <v>0</v>
      </c>
      <c r="AC157" s="423">
        <f t="shared" si="38"/>
        <v>0</v>
      </c>
    </row>
    <row r="158" spans="1:29" ht="23.25" hidden="1">
      <c r="A158" s="381"/>
      <c r="B158" s="391"/>
      <c r="C158" s="392"/>
      <c r="D158" s="514"/>
      <c r="E158" s="514"/>
      <c r="F158" s="514"/>
      <c r="G158" s="514">
        <f t="shared" si="24"/>
        <v>0</v>
      </c>
      <c r="H158" s="514">
        <f t="shared" si="25"/>
        <v>0</v>
      </c>
      <c r="I158" s="437"/>
      <c r="J158" s="437"/>
      <c r="K158" s="437"/>
      <c r="L158" s="437"/>
      <c r="M158" s="437"/>
      <c r="N158" s="437"/>
      <c r="O158" s="437"/>
      <c r="P158" s="437"/>
      <c r="Q158" s="437"/>
      <c r="R158" s="437"/>
      <c r="S158" s="437"/>
      <c r="T158" s="437"/>
      <c r="U158" s="514"/>
      <c r="V158" s="514"/>
      <c r="W158" s="514"/>
      <c r="X158" s="514"/>
      <c r="Y158" s="514"/>
      <c r="Z158" s="514"/>
      <c r="AA158" s="514"/>
      <c r="AB158" s="416"/>
      <c r="AC158" s="417"/>
    </row>
    <row r="159" spans="1:29" ht="23.25" hidden="1">
      <c r="A159" s="381"/>
      <c r="B159" s="391"/>
      <c r="C159" s="392"/>
      <c r="D159" s="514"/>
      <c r="E159" s="514"/>
      <c r="F159" s="514"/>
      <c r="G159" s="514">
        <f t="shared" si="24"/>
        <v>0</v>
      </c>
      <c r="H159" s="514">
        <f t="shared" si="25"/>
        <v>0</v>
      </c>
      <c r="I159" s="437"/>
      <c r="J159" s="437"/>
      <c r="K159" s="437"/>
      <c r="L159" s="437"/>
      <c r="M159" s="437"/>
      <c r="N159" s="437"/>
      <c r="O159" s="437"/>
      <c r="P159" s="437"/>
      <c r="Q159" s="437"/>
      <c r="R159" s="437"/>
      <c r="S159" s="437"/>
      <c r="T159" s="437"/>
      <c r="U159" s="514"/>
      <c r="V159" s="514"/>
      <c r="W159" s="514"/>
      <c r="X159" s="514"/>
      <c r="Y159" s="514"/>
      <c r="Z159" s="514"/>
      <c r="AA159" s="514"/>
      <c r="AB159" s="416"/>
      <c r="AC159" s="417"/>
    </row>
    <row r="160" spans="1:29" ht="37.5">
      <c r="A160" s="381">
        <v>2</v>
      </c>
      <c r="B160" s="382" t="s">
        <v>50</v>
      </c>
      <c r="C160" s="392">
        <v>615200</v>
      </c>
      <c r="D160" s="522">
        <f>D161</f>
        <v>0</v>
      </c>
      <c r="E160" s="522">
        <f aca="true" t="shared" si="39" ref="E160:AC160">E161</f>
        <v>0</v>
      </c>
      <c r="F160" s="522">
        <f t="shared" si="39"/>
        <v>0</v>
      </c>
      <c r="G160" s="522">
        <f t="shared" si="24"/>
        <v>0</v>
      </c>
      <c r="H160" s="522">
        <f t="shared" si="25"/>
        <v>0</v>
      </c>
      <c r="I160" s="439">
        <f t="shared" si="39"/>
        <v>0</v>
      </c>
      <c r="J160" s="439">
        <f t="shared" si="39"/>
        <v>0</v>
      </c>
      <c r="K160" s="439">
        <f t="shared" si="39"/>
        <v>0</v>
      </c>
      <c r="L160" s="439">
        <f t="shared" si="39"/>
        <v>0</v>
      </c>
      <c r="M160" s="439">
        <f t="shared" si="39"/>
        <v>0</v>
      </c>
      <c r="N160" s="439">
        <f t="shared" si="39"/>
        <v>0</v>
      </c>
      <c r="O160" s="439">
        <f t="shared" si="39"/>
        <v>0</v>
      </c>
      <c r="P160" s="439">
        <f t="shared" si="39"/>
        <v>0</v>
      </c>
      <c r="Q160" s="439">
        <f t="shared" si="39"/>
        <v>0</v>
      </c>
      <c r="R160" s="439">
        <f t="shared" si="39"/>
        <v>0</v>
      </c>
      <c r="S160" s="439">
        <f t="shared" si="39"/>
        <v>0</v>
      </c>
      <c r="T160" s="439">
        <f t="shared" si="39"/>
        <v>0</v>
      </c>
      <c r="U160" s="522">
        <f t="shared" si="39"/>
        <v>0</v>
      </c>
      <c r="V160" s="522">
        <f t="shared" si="39"/>
        <v>0</v>
      </c>
      <c r="W160" s="522">
        <f t="shared" si="39"/>
        <v>0</v>
      </c>
      <c r="X160" s="522">
        <f t="shared" si="39"/>
        <v>0</v>
      </c>
      <c r="Y160" s="522">
        <f t="shared" si="39"/>
        <v>0</v>
      </c>
      <c r="Z160" s="522">
        <f t="shared" si="39"/>
        <v>0</v>
      </c>
      <c r="AA160" s="522">
        <f t="shared" si="39"/>
        <v>0</v>
      </c>
      <c r="AB160" s="418">
        <f t="shared" si="39"/>
        <v>0</v>
      </c>
      <c r="AC160" s="419">
        <f t="shared" si="39"/>
        <v>0</v>
      </c>
    </row>
    <row r="161" spans="1:29" ht="23.25" hidden="1">
      <c r="A161" s="381"/>
      <c r="B161" s="382"/>
      <c r="C161" s="392"/>
      <c r="D161" s="514"/>
      <c r="E161" s="514"/>
      <c r="F161" s="514"/>
      <c r="G161" s="514">
        <f t="shared" si="24"/>
        <v>0</v>
      </c>
      <c r="H161" s="514">
        <f t="shared" si="25"/>
        <v>0</v>
      </c>
      <c r="I161" s="437"/>
      <c r="J161" s="437"/>
      <c r="K161" s="437"/>
      <c r="L161" s="437"/>
      <c r="M161" s="437"/>
      <c r="N161" s="437"/>
      <c r="O161" s="437"/>
      <c r="P161" s="437"/>
      <c r="Q161" s="437"/>
      <c r="R161" s="437"/>
      <c r="S161" s="437"/>
      <c r="T161" s="437"/>
      <c r="U161" s="514"/>
      <c r="V161" s="514"/>
      <c r="W161" s="514"/>
      <c r="X161" s="514"/>
      <c r="Y161" s="514"/>
      <c r="Z161" s="514"/>
      <c r="AA161" s="514"/>
      <c r="AB161" s="416"/>
      <c r="AC161" s="417"/>
    </row>
    <row r="162" spans="1:30" s="368" customFormat="1" ht="23.25" thickBot="1">
      <c r="A162" s="384" t="s">
        <v>14</v>
      </c>
      <c r="B162" s="385" t="s">
        <v>28</v>
      </c>
      <c r="C162" s="386">
        <v>616000</v>
      </c>
      <c r="D162" s="510">
        <f>D163</f>
        <v>0</v>
      </c>
      <c r="E162" s="510">
        <f aca="true" t="shared" si="40" ref="E162:AC162">E163</f>
        <v>0</v>
      </c>
      <c r="F162" s="510">
        <f t="shared" si="40"/>
        <v>0</v>
      </c>
      <c r="G162" s="510">
        <f aca="true" t="shared" si="41" ref="G162:G177">H162+U162+V162+W162+X162+Y162+Z162+AA162+AB162+AC162</f>
        <v>0</v>
      </c>
      <c r="H162" s="510">
        <f aca="true" t="shared" si="42" ref="H162:H177">SUM(I162:T162)</f>
        <v>0</v>
      </c>
      <c r="I162" s="511">
        <f t="shared" si="40"/>
        <v>0</v>
      </c>
      <c r="J162" s="511">
        <f t="shared" si="40"/>
        <v>0</v>
      </c>
      <c r="K162" s="511">
        <f t="shared" si="40"/>
        <v>0</v>
      </c>
      <c r="L162" s="511">
        <f t="shared" si="40"/>
        <v>0</v>
      </c>
      <c r="M162" s="511">
        <f t="shared" si="40"/>
        <v>0</v>
      </c>
      <c r="N162" s="511">
        <f t="shared" si="40"/>
        <v>0</v>
      </c>
      <c r="O162" s="511">
        <f t="shared" si="40"/>
        <v>0</v>
      </c>
      <c r="P162" s="511">
        <f t="shared" si="40"/>
        <v>0</v>
      </c>
      <c r="Q162" s="511">
        <f t="shared" si="40"/>
        <v>0</v>
      </c>
      <c r="R162" s="511">
        <f t="shared" si="40"/>
        <v>0</v>
      </c>
      <c r="S162" s="511">
        <f t="shared" si="40"/>
        <v>0</v>
      </c>
      <c r="T162" s="511">
        <f t="shared" si="40"/>
        <v>0</v>
      </c>
      <c r="U162" s="510">
        <f t="shared" si="40"/>
        <v>0</v>
      </c>
      <c r="V162" s="510">
        <f t="shared" si="40"/>
        <v>0</v>
      </c>
      <c r="W162" s="510">
        <f t="shared" si="40"/>
        <v>0</v>
      </c>
      <c r="X162" s="510">
        <f t="shared" si="40"/>
        <v>0</v>
      </c>
      <c r="Y162" s="510">
        <f t="shared" si="40"/>
        <v>0</v>
      </c>
      <c r="Z162" s="510">
        <f t="shared" si="40"/>
        <v>0</v>
      </c>
      <c r="AA162" s="510">
        <f t="shared" si="40"/>
        <v>0</v>
      </c>
      <c r="AB162" s="420">
        <f t="shared" si="40"/>
        <v>0</v>
      </c>
      <c r="AC162" s="421">
        <f t="shared" si="40"/>
        <v>0</v>
      </c>
      <c r="AD162" s="387"/>
    </row>
    <row r="163" spans="1:29" ht="23.25">
      <c r="A163" s="388">
        <v>1</v>
      </c>
      <c r="B163" s="401" t="s">
        <v>51</v>
      </c>
      <c r="C163" s="390">
        <v>616200</v>
      </c>
      <c r="D163" s="523"/>
      <c r="E163" s="523"/>
      <c r="F163" s="523"/>
      <c r="G163" s="514">
        <f t="shared" si="41"/>
        <v>0</v>
      </c>
      <c r="H163" s="514">
        <f t="shared" si="42"/>
        <v>0</v>
      </c>
      <c r="I163" s="437"/>
      <c r="J163" s="437"/>
      <c r="K163" s="437"/>
      <c r="L163" s="437"/>
      <c r="M163" s="437"/>
      <c r="N163" s="437"/>
      <c r="O163" s="437"/>
      <c r="P163" s="437"/>
      <c r="Q163" s="438"/>
      <c r="R163" s="438"/>
      <c r="S163" s="438"/>
      <c r="T163" s="438"/>
      <c r="U163" s="416"/>
      <c r="V163" s="416"/>
      <c r="W163" s="416"/>
      <c r="X163" s="416"/>
      <c r="Y163" s="416"/>
      <c r="Z163" s="416"/>
      <c r="AA163" s="416"/>
      <c r="AB163" s="416"/>
      <c r="AC163" s="417"/>
    </row>
    <row r="164" spans="1:29" s="368" customFormat="1" ht="38.25" thickBot="1">
      <c r="A164" s="384" t="s">
        <v>15</v>
      </c>
      <c r="B164" s="385" t="s">
        <v>77</v>
      </c>
      <c r="C164" s="386"/>
      <c r="D164" s="510">
        <f>D165+D166+D167+D173+D174+D176</f>
        <v>1460000</v>
      </c>
      <c r="E164" s="510">
        <f>E165+E166+E167+E173+E174+E176</f>
        <v>0</v>
      </c>
      <c r="F164" s="510">
        <f>F165+F166+F167+F173+F174+F176</f>
        <v>1460000</v>
      </c>
      <c r="G164" s="510">
        <f>H164+U164+V164+W164+X164+Y164+Z164+AA164+AB164+AC164</f>
        <v>1460000</v>
      </c>
      <c r="H164" s="510">
        <f>SUM(I164:T164)</f>
        <v>170000</v>
      </c>
      <c r="I164" s="511">
        <f aca="true" t="shared" si="43" ref="I164:AC164">I165+I166+I167+I173+I174+I176</f>
        <v>0</v>
      </c>
      <c r="J164" s="511">
        <f t="shared" si="43"/>
        <v>0</v>
      </c>
      <c r="K164" s="511">
        <f t="shared" si="43"/>
        <v>0</v>
      </c>
      <c r="L164" s="511">
        <f t="shared" si="43"/>
        <v>0</v>
      </c>
      <c r="M164" s="511">
        <f t="shared" si="43"/>
        <v>0</v>
      </c>
      <c r="N164" s="511">
        <f t="shared" si="43"/>
        <v>122000</v>
      </c>
      <c r="O164" s="511">
        <f t="shared" si="43"/>
        <v>0</v>
      </c>
      <c r="P164" s="511">
        <f t="shared" si="43"/>
        <v>0</v>
      </c>
      <c r="Q164" s="511">
        <f t="shared" si="43"/>
        <v>13000</v>
      </c>
      <c r="R164" s="511">
        <f t="shared" si="43"/>
        <v>35000</v>
      </c>
      <c r="S164" s="511">
        <f t="shared" si="43"/>
        <v>0</v>
      </c>
      <c r="T164" s="511">
        <f t="shared" si="43"/>
        <v>0</v>
      </c>
      <c r="U164" s="510">
        <f t="shared" si="43"/>
        <v>40000</v>
      </c>
      <c r="V164" s="510">
        <f t="shared" si="43"/>
        <v>400000</v>
      </c>
      <c r="W164" s="510">
        <f t="shared" si="43"/>
        <v>850000</v>
      </c>
      <c r="X164" s="510">
        <f t="shared" si="43"/>
        <v>0</v>
      </c>
      <c r="Y164" s="510">
        <f t="shared" si="43"/>
        <v>0</v>
      </c>
      <c r="Z164" s="510">
        <f t="shared" si="43"/>
        <v>0</v>
      </c>
      <c r="AA164" s="510">
        <f t="shared" si="43"/>
        <v>0</v>
      </c>
      <c r="AB164" s="420">
        <f t="shared" si="43"/>
        <v>0</v>
      </c>
      <c r="AC164" s="421">
        <f t="shared" si="43"/>
        <v>0</v>
      </c>
    </row>
    <row r="165" spans="1:29" s="378" customFormat="1" ht="38.25" thickBot="1">
      <c r="A165" s="490">
        <v>1</v>
      </c>
      <c r="B165" s="491" t="s">
        <v>52</v>
      </c>
      <c r="C165" s="492">
        <v>821100</v>
      </c>
      <c r="D165" s="505">
        <v>0</v>
      </c>
      <c r="E165" s="505">
        <f>F165</f>
        <v>0</v>
      </c>
      <c r="F165" s="505">
        <f>G165</f>
        <v>0</v>
      </c>
      <c r="G165" s="414">
        <f t="shared" si="41"/>
        <v>0</v>
      </c>
      <c r="H165" s="414">
        <f t="shared" si="42"/>
        <v>0</v>
      </c>
      <c r="I165" s="436"/>
      <c r="J165" s="436"/>
      <c r="K165" s="436"/>
      <c r="L165" s="436"/>
      <c r="M165" s="436"/>
      <c r="N165" s="436"/>
      <c r="O165" s="436"/>
      <c r="P165" s="436"/>
      <c r="Q165" s="441"/>
      <c r="R165" s="441"/>
      <c r="S165" s="441"/>
      <c r="T165" s="441"/>
      <c r="U165" s="413"/>
      <c r="V165" s="413"/>
      <c r="W165" s="413"/>
      <c r="X165" s="413"/>
      <c r="Y165" s="413"/>
      <c r="Z165" s="413"/>
      <c r="AA165" s="413"/>
      <c r="AB165" s="413"/>
      <c r="AC165" s="415"/>
    </row>
    <row r="166" spans="1:29" s="378" customFormat="1" ht="22.5">
      <c r="A166" s="375">
        <v>2</v>
      </c>
      <c r="B166" s="376" t="s">
        <v>23</v>
      </c>
      <c r="C166" s="377">
        <v>821200</v>
      </c>
      <c r="D166" s="414">
        <v>0</v>
      </c>
      <c r="E166" s="414">
        <f>F166</f>
        <v>0</v>
      </c>
      <c r="F166" s="505">
        <f>G166</f>
        <v>0</v>
      </c>
      <c r="G166" s="414">
        <f t="shared" si="41"/>
        <v>0</v>
      </c>
      <c r="H166" s="414">
        <f t="shared" si="42"/>
        <v>0</v>
      </c>
      <c r="I166" s="436"/>
      <c r="J166" s="436"/>
      <c r="K166" s="436"/>
      <c r="L166" s="436"/>
      <c r="M166" s="436"/>
      <c r="N166" s="436"/>
      <c r="O166" s="436"/>
      <c r="P166" s="436"/>
      <c r="Q166" s="441"/>
      <c r="R166" s="441"/>
      <c r="S166" s="441"/>
      <c r="T166" s="441"/>
      <c r="U166" s="413"/>
      <c r="V166" s="413"/>
      <c r="W166" s="413"/>
      <c r="X166" s="413"/>
      <c r="Y166" s="413"/>
      <c r="Z166" s="413"/>
      <c r="AA166" s="413"/>
      <c r="AB166" s="413"/>
      <c r="AC166" s="415"/>
    </row>
    <row r="167" spans="1:29" s="378" customFormat="1" ht="22.5">
      <c r="A167" s="375">
        <v>3</v>
      </c>
      <c r="B167" s="376" t="s">
        <v>24</v>
      </c>
      <c r="C167" s="377">
        <v>821300</v>
      </c>
      <c r="D167" s="414">
        <f>SUM(D168:D172)</f>
        <v>172000</v>
      </c>
      <c r="E167" s="414">
        <f>SUM(E168:E172)</f>
        <v>0</v>
      </c>
      <c r="F167" s="414">
        <f>SUM(F168:F172)</f>
        <v>172000</v>
      </c>
      <c r="G167" s="414">
        <f t="shared" si="41"/>
        <v>172000</v>
      </c>
      <c r="H167" s="414">
        <f t="shared" si="42"/>
        <v>132000</v>
      </c>
      <c r="I167" s="436">
        <f aca="true" t="shared" si="44" ref="I167:AC167">SUM(I168:I172)</f>
        <v>0</v>
      </c>
      <c r="J167" s="436">
        <f t="shared" si="44"/>
        <v>0</v>
      </c>
      <c r="K167" s="436">
        <f t="shared" si="44"/>
        <v>0</v>
      </c>
      <c r="L167" s="436">
        <f t="shared" si="44"/>
        <v>0</v>
      </c>
      <c r="M167" s="436">
        <f t="shared" si="44"/>
        <v>0</v>
      </c>
      <c r="N167" s="436">
        <f>SUM(N168:N172)</f>
        <v>122000</v>
      </c>
      <c r="O167" s="436">
        <f t="shared" si="44"/>
        <v>0</v>
      </c>
      <c r="P167" s="436">
        <f t="shared" si="44"/>
        <v>0</v>
      </c>
      <c r="Q167" s="436">
        <f>SUM(Q168:Q172)</f>
        <v>10000</v>
      </c>
      <c r="R167" s="436">
        <f t="shared" si="44"/>
        <v>0</v>
      </c>
      <c r="S167" s="436">
        <f t="shared" si="44"/>
        <v>0</v>
      </c>
      <c r="T167" s="436">
        <f t="shared" si="44"/>
        <v>0</v>
      </c>
      <c r="U167" s="414">
        <f t="shared" si="44"/>
        <v>40000</v>
      </c>
      <c r="V167" s="414">
        <f t="shared" si="44"/>
        <v>0</v>
      </c>
      <c r="W167" s="414">
        <f t="shared" si="44"/>
        <v>0</v>
      </c>
      <c r="X167" s="414">
        <f t="shared" si="44"/>
        <v>0</v>
      </c>
      <c r="Y167" s="414">
        <f t="shared" si="44"/>
        <v>0</v>
      </c>
      <c r="Z167" s="414">
        <f t="shared" si="44"/>
        <v>0</v>
      </c>
      <c r="AA167" s="414">
        <f t="shared" si="44"/>
        <v>0</v>
      </c>
      <c r="AB167" s="413">
        <f t="shared" si="44"/>
        <v>0</v>
      </c>
      <c r="AC167" s="415">
        <f t="shared" si="44"/>
        <v>0</v>
      </c>
    </row>
    <row r="168" spans="1:29" ht="23.25">
      <c r="A168" s="379"/>
      <c r="B168" s="500" t="s">
        <v>250</v>
      </c>
      <c r="C168" s="503">
        <v>821311</v>
      </c>
      <c r="D168" s="504">
        <f>F168</f>
        <v>430</v>
      </c>
      <c r="E168" s="504"/>
      <c r="F168" s="504">
        <f>G168</f>
        <v>430</v>
      </c>
      <c r="G168" s="504">
        <f t="shared" si="41"/>
        <v>430</v>
      </c>
      <c r="H168" s="504">
        <f t="shared" si="42"/>
        <v>430</v>
      </c>
      <c r="I168" s="438"/>
      <c r="J168" s="438"/>
      <c r="K168" s="438"/>
      <c r="L168" s="438"/>
      <c r="M168" s="438"/>
      <c r="N168" s="535">
        <v>430</v>
      </c>
      <c r="O168" s="438"/>
      <c r="P168" s="438"/>
      <c r="Q168" s="507"/>
      <c r="R168" s="438"/>
      <c r="S168" s="438"/>
      <c r="T168" s="438"/>
      <c r="U168" s="416"/>
      <c r="V168" s="416"/>
      <c r="W168" s="416"/>
      <c r="X168" s="416"/>
      <c r="Y168" s="416"/>
      <c r="Z168" s="416"/>
      <c r="AA168" s="416"/>
      <c r="AB168" s="416"/>
      <c r="AC168" s="417"/>
    </row>
    <row r="169" spans="1:29" ht="23.25">
      <c r="A169" s="379"/>
      <c r="B169" s="500" t="s">
        <v>251</v>
      </c>
      <c r="C169" s="503">
        <v>821312</v>
      </c>
      <c r="D169" s="504">
        <f>F169</f>
        <v>51570</v>
      </c>
      <c r="E169" s="504"/>
      <c r="F169" s="504">
        <f aca="true" t="shared" si="45" ref="F169:F174">G169</f>
        <v>51570</v>
      </c>
      <c r="G169" s="504">
        <f t="shared" si="41"/>
        <v>51570</v>
      </c>
      <c r="H169" s="504">
        <f t="shared" si="42"/>
        <v>51570</v>
      </c>
      <c r="I169" s="438"/>
      <c r="J169" s="438"/>
      <c r="K169" s="438"/>
      <c r="L169" s="438"/>
      <c r="M169" s="438"/>
      <c r="N169" s="535">
        <v>51570</v>
      </c>
      <c r="O169" s="438"/>
      <c r="P169" s="438"/>
      <c r="Q169" s="507"/>
      <c r="R169" s="438"/>
      <c r="S169" s="438"/>
      <c r="T169" s="438"/>
      <c r="U169" s="416"/>
      <c r="V169" s="416"/>
      <c r="W169" s="416"/>
      <c r="X169" s="416"/>
      <c r="Y169" s="416"/>
      <c r="Z169" s="416"/>
      <c r="AA169" s="416"/>
      <c r="AB169" s="416"/>
      <c r="AC169" s="417"/>
    </row>
    <row r="170" spans="1:29" ht="23.25">
      <c r="A170" s="379"/>
      <c r="B170" s="500" t="s">
        <v>252</v>
      </c>
      <c r="C170" s="503">
        <v>821321</v>
      </c>
      <c r="D170" s="504">
        <f>F170</f>
        <v>120000</v>
      </c>
      <c r="E170" s="504"/>
      <c r="F170" s="504">
        <f t="shared" si="45"/>
        <v>120000</v>
      </c>
      <c r="G170" s="504">
        <f t="shared" si="41"/>
        <v>120000</v>
      </c>
      <c r="H170" s="504">
        <f>SUM(I170:T170)</f>
        <v>80000</v>
      </c>
      <c r="I170" s="438"/>
      <c r="J170" s="438"/>
      <c r="K170" s="438"/>
      <c r="L170" s="438"/>
      <c r="M170" s="535"/>
      <c r="N170" s="535">
        <v>70000</v>
      </c>
      <c r="O170" s="438"/>
      <c r="P170" s="438"/>
      <c r="Q170" s="535">
        <v>10000</v>
      </c>
      <c r="R170" s="438"/>
      <c r="S170" s="535"/>
      <c r="T170" s="438"/>
      <c r="U170" s="504">
        <v>40000</v>
      </c>
      <c r="V170" s="416"/>
      <c r="W170" s="416"/>
      <c r="X170" s="416"/>
      <c r="Y170" s="416"/>
      <c r="Z170" s="416"/>
      <c r="AA170" s="416"/>
      <c r="AB170" s="416"/>
      <c r="AC170" s="417"/>
    </row>
    <row r="171" spans="1:29" ht="23.25">
      <c r="A171" s="379"/>
      <c r="B171" s="500" t="s">
        <v>253</v>
      </c>
      <c r="C171" s="503">
        <v>821341</v>
      </c>
      <c r="D171" s="504">
        <f>F171</f>
        <v>0</v>
      </c>
      <c r="E171" s="504"/>
      <c r="F171" s="504">
        <f t="shared" si="45"/>
        <v>0</v>
      </c>
      <c r="G171" s="504">
        <f t="shared" si="41"/>
        <v>0</v>
      </c>
      <c r="H171" s="504">
        <f t="shared" si="42"/>
        <v>0</v>
      </c>
      <c r="I171" s="438"/>
      <c r="J171" s="438"/>
      <c r="K171" s="438"/>
      <c r="L171" s="438"/>
      <c r="M171" s="438"/>
      <c r="N171" s="438"/>
      <c r="O171" s="438"/>
      <c r="P171" s="438"/>
      <c r="Q171" s="507"/>
      <c r="R171" s="438"/>
      <c r="S171" s="438"/>
      <c r="T171" s="438"/>
      <c r="U171" s="416"/>
      <c r="V171" s="416"/>
      <c r="W171" s="416"/>
      <c r="X171" s="416"/>
      <c r="Y171" s="416"/>
      <c r="Z171" s="416"/>
      <c r="AA171" s="416"/>
      <c r="AB171" s="416"/>
      <c r="AC171" s="417"/>
    </row>
    <row r="172" spans="1:29" ht="23.25">
      <c r="A172" s="379"/>
      <c r="B172" s="500" t="s">
        <v>254</v>
      </c>
      <c r="C172" s="503">
        <v>821399</v>
      </c>
      <c r="D172" s="504">
        <f>F172</f>
        <v>0</v>
      </c>
      <c r="E172" s="504"/>
      <c r="F172" s="504">
        <f t="shared" si="45"/>
        <v>0</v>
      </c>
      <c r="G172" s="504">
        <f t="shared" si="41"/>
        <v>0</v>
      </c>
      <c r="H172" s="504">
        <f t="shared" si="42"/>
        <v>0</v>
      </c>
      <c r="I172" s="438"/>
      <c r="J172" s="438"/>
      <c r="K172" s="438"/>
      <c r="L172" s="438"/>
      <c r="M172" s="438"/>
      <c r="N172" s="438"/>
      <c r="O172" s="438"/>
      <c r="P172" s="438"/>
      <c r="Q172" s="507"/>
      <c r="R172" s="438"/>
      <c r="S172" s="438"/>
      <c r="T172" s="438"/>
      <c r="U172" s="416"/>
      <c r="V172" s="416"/>
      <c r="W172" s="416"/>
      <c r="X172" s="416"/>
      <c r="Y172" s="416"/>
      <c r="Z172" s="416"/>
      <c r="AA172" s="416"/>
      <c r="AB172" s="416"/>
      <c r="AC172" s="417"/>
    </row>
    <row r="173" spans="1:29" s="378" customFormat="1" ht="22.5">
      <c r="A173" s="375">
        <v>4</v>
      </c>
      <c r="B173" s="493" t="s">
        <v>25</v>
      </c>
      <c r="C173" s="377">
        <v>821400</v>
      </c>
      <c r="D173" s="414">
        <v>0</v>
      </c>
      <c r="E173" s="414">
        <f>F173</f>
        <v>0</v>
      </c>
      <c r="F173" s="414">
        <f t="shared" si="45"/>
        <v>0</v>
      </c>
      <c r="G173" s="414">
        <f t="shared" si="41"/>
        <v>0</v>
      </c>
      <c r="H173" s="414">
        <f t="shared" si="42"/>
        <v>0</v>
      </c>
      <c r="I173" s="441"/>
      <c r="J173" s="441"/>
      <c r="K173" s="441"/>
      <c r="L173" s="441"/>
      <c r="M173" s="441"/>
      <c r="N173" s="441"/>
      <c r="O173" s="441"/>
      <c r="P173" s="441"/>
      <c r="Q173" s="441"/>
      <c r="R173" s="441"/>
      <c r="S173" s="441"/>
      <c r="T173" s="441"/>
      <c r="U173" s="413"/>
      <c r="V173" s="413"/>
      <c r="W173" s="413"/>
      <c r="X173" s="413"/>
      <c r="Y173" s="413"/>
      <c r="Z173" s="413"/>
      <c r="AA173" s="413"/>
      <c r="AB173" s="413"/>
      <c r="AC173" s="415"/>
    </row>
    <row r="174" spans="1:29" s="378" customFormat="1" ht="37.5">
      <c r="A174" s="375">
        <v>5</v>
      </c>
      <c r="B174" s="493" t="s">
        <v>26</v>
      </c>
      <c r="C174" s="377">
        <v>821500</v>
      </c>
      <c r="D174" s="414">
        <f>D175</f>
        <v>38000</v>
      </c>
      <c r="E174" s="414">
        <v>0</v>
      </c>
      <c r="F174" s="414">
        <f t="shared" si="45"/>
        <v>38000</v>
      </c>
      <c r="G174" s="414">
        <f t="shared" si="41"/>
        <v>38000</v>
      </c>
      <c r="H174" s="414">
        <f>SUM(I174:T174)</f>
        <v>38000</v>
      </c>
      <c r="I174" s="441"/>
      <c r="J174" s="441"/>
      <c r="K174" s="441"/>
      <c r="L174" s="441"/>
      <c r="M174" s="441"/>
      <c r="N174" s="441"/>
      <c r="O174" s="441"/>
      <c r="P174" s="441"/>
      <c r="Q174" s="540">
        <f>Q175</f>
        <v>3000</v>
      </c>
      <c r="R174" s="540">
        <f>R175</f>
        <v>35000</v>
      </c>
      <c r="S174" s="441"/>
      <c r="T174" s="441"/>
      <c r="U174" s="413"/>
      <c r="V174" s="413"/>
      <c r="W174" s="413"/>
      <c r="X174" s="413"/>
      <c r="Y174" s="413"/>
      <c r="Z174" s="413"/>
      <c r="AA174" s="413"/>
      <c r="AB174" s="413"/>
      <c r="AC174" s="415"/>
    </row>
    <row r="175" spans="1:29" s="378" customFormat="1" ht="22.5">
      <c r="A175" s="375"/>
      <c r="B175" s="500" t="s">
        <v>283</v>
      </c>
      <c r="C175" s="539" t="s">
        <v>282</v>
      </c>
      <c r="D175" s="508">
        <f>F175</f>
        <v>38000</v>
      </c>
      <c r="E175" s="414">
        <v>0</v>
      </c>
      <c r="F175" s="508">
        <f>G175</f>
        <v>38000</v>
      </c>
      <c r="G175" s="508">
        <f t="shared" si="41"/>
        <v>38000</v>
      </c>
      <c r="H175" s="504">
        <f t="shared" si="42"/>
        <v>38000</v>
      </c>
      <c r="I175" s="441"/>
      <c r="J175" s="441"/>
      <c r="K175" s="441"/>
      <c r="L175" s="441"/>
      <c r="M175" s="441"/>
      <c r="N175" s="441"/>
      <c r="O175" s="441"/>
      <c r="P175" s="441"/>
      <c r="Q175" s="541">
        <v>3000</v>
      </c>
      <c r="R175" s="541">
        <v>35000</v>
      </c>
      <c r="S175" s="441"/>
      <c r="T175" s="441"/>
      <c r="U175" s="413"/>
      <c r="V175" s="413"/>
      <c r="W175" s="413"/>
      <c r="X175" s="413"/>
      <c r="Y175" s="413"/>
      <c r="Z175" s="413"/>
      <c r="AA175" s="413"/>
      <c r="AB175" s="413"/>
      <c r="AC175" s="415"/>
    </row>
    <row r="176" spans="1:30" s="378" customFormat="1" ht="37.5">
      <c r="A176" s="375">
        <v>6</v>
      </c>
      <c r="B176" s="493" t="s">
        <v>27</v>
      </c>
      <c r="C176" s="377">
        <v>821600</v>
      </c>
      <c r="D176" s="414">
        <f>D177</f>
        <v>1250000</v>
      </c>
      <c r="E176" s="414">
        <f>E177</f>
        <v>0</v>
      </c>
      <c r="F176" s="414">
        <f>F177</f>
        <v>1250000</v>
      </c>
      <c r="G176" s="414">
        <f t="shared" si="41"/>
        <v>1250000</v>
      </c>
      <c r="H176" s="414">
        <f t="shared" si="42"/>
        <v>0</v>
      </c>
      <c r="I176" s="436">
        <f aca="true" t="shared" si="46" ref="I176:AC176">I177</f>
        <v>0</v>
      </c>
      <c r="J176" s="436">
        <f t="shared" si="46"/>
        <v>0</v>
      </c>
      <c r="K176" s="436">
        <f t="shared" si="46"/>
        <v>0</v>
      </c>
      <c r="L176" s="436">
        <f t="shared" si="46"/>
        <v>0</v>
      </c>
      <c r="M176" s="436">
        <f t="shared" si="46"/>
        <v>0</v>
      </c>
      <c r="N176" s="436">
        <f t="shared" si="46"/>
        <v>0</v>
      </c>
      <c r="O176" s="436">
        <f t="shared" si="46"/>
        <v>0</v>
      </c>
      <c r="P176" s="436">
        <f t="shared" si="46"/>
        <v>0</v>
      </c>
      <c r="Q176" s="436">
        <f t="shared" si="46"/>
        <v>0</v>
      </c>
      <c r="R176" s="436">
        <f t="shared" si="46"/>
        <v>0</v>
      </c>
      <c r="S176" s="436">
        <f t="shared" si="46"/>
        <v>0</v>
      </c>
      <c r="T176" s="436">
        <f t="shared" si="46"/>
        <v>0</v>
      </c>
      <c r="U176" s="414">
        <f t="shared" si="46"/>
        <v>0</v>
      </c>
      <c r="V176" s="414">
        <f t="shared" si="46"/>
        <v>400000</v>
      </c>
      <c r="W176" s="414">
        <f t="shared" si="46"/>
        <v>850000</v>
      </c>
      <c r="X176" s="414">
        <f t="shared" si="46"/>
        <v>0</v>
      </c>
      <c r="Y176" s="414">
        <f t="shared" si="46"/>
        <v>0</v>
      </c>
      <c r="Z176" s="414">
        <f t="shared" si="46"/>
        <v>0</v>
      </c>
      <c r="AA176" s="414">
        <f t="shared" si="46"/>
        <v>0</v>
      </c>
      <c r="AB176" s="413">
        <f t="shared" si="46"/>
        <v>0</v>
      </c>
      <c r="AC176" s="415">
        <f t="shared" si="46"/>
        <v>0</v>
      </c>
      <c r="AD176" s="494"/>
    </row>
    <row r="177" spans="1:30" ht="23.25">
      <c r="A177" s="381"/>
      <c r="B177" s="500" t="s">
        <v>255</v>
      </c>
      <c r="C177" s="503" t="s">
        <v>256</v>
      </c>
      <c r="D177" s="508">
        <f>F177</f>
        <v>1250000</v>
      </c>
      <c r="E177" s="508"/>
      <c r="F177" s="508">
        <f>G177</f>
        <v>1250000</v>
      </c>
      <c r="G177" s="508">
        <f t="shared" si="41"/>
        <v>1250000</v>
      </c>
      <c r="H177" s="508">
        <f t="shared" si="42"/>
        <v>0</v>
      </c>
      <c r="I177" s="509">
        <v>0</v>
      </c>
      <c r="J177" s="509">
        <v>0</v>
      </c>
      <c r="K177" s="509">
        <v>0</v>
      </c>
      <c r="L177" s="509">
        <v>0</v>
      </c>
      <c r="M177" s="509">
        <v>0</v>
      </c>
      <c r="N177" s="509">
        <v>0</v>
      </c>
      <c r="O177" s="509">
        <v>0</v>
      </c>
      <c r="P177" s="509">
        <v>0</v>
      </c>
      <c r="Q177" s="509">
        <v>0</v>
      </c>
      <c r="R177" s="509">
        <v>0</v>
      </c>
      <c r="S177" s="509">
        <v>0</v>
      </c>
      <c r="T177" s="509">
        <v>0</v>
      </c>
      <c r="U177" s="508"/>
      <c r="V177" s="508">
        <v>400000</v>
      </c>
      <c r="W177" s="508">
        <v>850000</v>
      </c>
      <c r="X177" s="418"/>
      <c r="Y177" s="418"/>
      <c r="Z177" s="418"/>
      <c r="AA177" s="418"/>
      <c r="AB177" s="418"/>
      <c r="AC177" s="419"/>
      <c r="AD177" s="359"/>
    </row>
    <row r="178" spans="1:30" s="368" customFormat="1" ht="38.25" thickBot="1">
      <c r="A178" s="384"/>
      <c r="B178" s="385" t="s">
        <v>90</v>
      </c>
      <c r="C178" s="386"/>
      <c r="D178" s="510">
        <f aca="true" t="shared" si="47" ref="D178:AC178">D164+D162+D156+D131+D14</f>
        <v>18675000</v>
      </c>
      <c r="E178" s="510">
        <f t="shared" si="47"/>
        <v>0</v>
      </c>
      <c r="F178" s="510">
        <f t="shared" si="47"/>
        <v>18675000</v>
      </c>
      <c r="G178" s="510">
        <f t="shared" si="47"/>
        <v>18675000</v>
      </c>
      <c r="H178" s="510">
        <f t="shared" si="47"/>
        <v>17385000</v>
      </c>
      <c r="I178" s="525">
        <f t="shared" si="47"/>
        <v>503100</v>
      </c>
      <c r="J178" s="525">
        <f t="shared" si="47"/>
        <v>711670</v>
      </c>
      <c r="K178" s="525">
        <f t="shared" si="47"/>
        <v>2765230</v>
      </c>
      <c r="L178" s="525">
        <f t="shared" si="47"/>
        <v>940950</v>
      </c>
      <c r="M178" s="525">
        <f t="shared" si="47"/>
        <v>852150</v>
      </c>
      <c r="N178" s="525">
        <f t="shared" si="47"/>
        <v>8085970</v>
      </c>
      <c r="O178" s="511">
        <f t="shared" si="47"/>
        <v>618800</v>
      </c>
      <c r="P178" s="511">
        <f t="shared" si="47"/>
        <v>555550</v>
      </c>
      <c r="Q178" s="511">
        <f t="shared" si="47"/>
        <v>602000</v>
      </c>
      <c r="R178" s="511">
        <f t="shared" si="47"/>
        <v>666700</v>
      </c>
      <c r="S178" s="511">
        <f t="shared" si="47"/>
        <v>550080</v>
      </c>
      <c r="T178" s="511">
        <f t="shared" si="47"/>
        <v>532800</v>
      </c>
      <c r="U178" s="510">
        <f t="shared" si="47"/>
        <v>40000</v>
      </c>
      <c r="V178" s="510">
        <f t="shared" si="47"/>
        <v>400000</v>
      </c>
      <c r="W178" s="510">
        <f t="shared" si="47"/>
        <v>850000</v>
      </c>
      <c r="X178" s="420">
        <f t="shared" si="47"/>
        <v>0</v>
      </c>
      <c r="Y178" s="420">
        <f t="shared" si="47"/>
        <v>0</v>
      </c>
      <c r="Z178" s="420">
        <f t="shared" si="47"/>
        <v>0</v>
      </c>
      <c r="AA178" s="420">
        <f t="shared" si="47"/>
        <v>0</v>
      </c>
      <c r="AB178" s="420">
        <f t="shared" si="47"/>
        <v>0</v>
      </c>
      <c r="AC178" s="421">
        <f t="shared" si="47"/>
        <v>0</v>
      </c>
      <c r="AD178" s="387"/>
    </row>
    <row r="179" spans="1:28" ht="30.75" customHeight="1">
      <c r="A179" s="402"/>
      <c r="B179" s="560" t="s">
        <v>29</v>
      </c>
      <c r="C179" s="560"/>
      <c r="D179" s="560"/>
      <c r="E179" s="560"/>
      <c r="F179" s="560"/>
      <c r="G179" s="560"/>
      <c r="H179" s="560"/>
      <c r="I179" s="560"/>
      <c r="J179" s="560"/>
      <c r="K179" s="560"/>
      <c r="L179" s="560"/>
      <c r="M179" s="560"/>
      <c r="N179" s="560"/>
      <c r="O179" s="560"/>
      <c r="P179" s="560"/>
      <c r="Q179" s="560"/>
      <c r="R179" s="560"/>
      <c r="S179" s="560"/>
      <c r="T179" s="560"/>
      <c r="U179" s="560"/>
      <c r="V179" s="560"/>
      <c r="W179" s="404"/>
      <c r="X179" s="404"/>
      <c r="Y179" s="404"/>
      <c r="Z179" s="404"/>
      <c r="AA179" s="404"/>
      <c r="AB179" s="404"/>
    </row>
    <row r="180" spans="1:30" ht="15.75" customHeight="1">
      <c r="A180" s="402"/>
      <c r="B180" s="561"/>
      <c r="C180" s="561"/>
      <c r="D180" s="561"/>
      <c r="E180" s="561"/>
      <c r="F180" s="561"/>
      <c r="G180" s="561"/>
      <c r="H180" s="561"/>
      <c r="I180" s="561"/>
      <c r="J180" s="561"/>
      <c r="K180" s="561"/>
      <c r="L180" s="561"/>
      <c r="M180" s="561"/>
      <c r="N180" s="561"/>
      <c r="O180" s="561"/>
      <c r="P180" s="561"/>
      <c r="Q180" s="561"/>
      <c r="R180" s="561"/>
      <c r="S180" s="561"/>
      <c r="T180" s="561"/>
      <c r="U180" s="561"/>
      <c r="V180" s="405"/>
      <c r="W180" s="404"/>
      <c r="X180" s="404"/>
      <c r="Y180" s="404"/>
      <c r="Z180" s="404"/>
      <c r="AA180" s="404"/>
      <c r="AB180" s="404"/>
      <c r="AC180" s="404"/>
      <c r="AD180" s="359"/>
    </row>
    <row r="181" spans="1:30" ht="15.75" customHeight="1">
      <c r="A181" s="402"/>
      <c r="B181" s="405"/>
      <c r="C181" s="405"/>
      <c r="D181" s="405"/>
      <c r="E181" s="405"/>
      <c r="F181" s="405"/>
      <c r="G181" s="405"/>
      <c r="H181" s="405"/>
      <c r="I181" s="405"/>
      <c r="J181" s="405"/>
      <c r="K181" s="405"/>
      <c r="L181" s="405"/>
      <c r="M181" s="405"/>
      <c r="N181" s="405"/>
      <c r="O181" s="405"/>
      <c r="P181" s="405"/>
      <c r="Q181" s="405"/>
      <c r="R181" s="405"/>
      <c r="S181" s="405"/>
      <c r="T181" s="528"/>
      <c r="U181" s="405"/>
      <c r="V181" s="405"/>
      <c r="W181" s="404"/>
      <c r="X181" s="404"/>
      <c r="Y181" s="404"/>
      <c r="Z181" s="406"/>
      <c r="AA181" s="406"/>
      <c r="AB181" s="406"/>
      <c r="AC181" s="404"/>
      <c r="AD181" s="359"/>
    </row>
    <row r="182" spans="1:30" ht="15.75" customHeight="1">
      <c r="A182" s="402"/>
      <c r="B182" s="405"/>
      <c r="C182" s="405"/>
      <c r="D182" s="405"/>
      <c r="E182" s="405"/>
      <c r="F182" s="405"/>
      <c r="G182" s="405"/>
      <c r="H182" s="405"/>
      <c r="I182" s="405"/>
      <c r="J182" s="405"/>
      <c r="K182" s="405"/>
      <c r="L182" s="405"/>
      <c r="M182" s="405"/>
      <c r="N182" s="405"/>
      <c r="O182" s="405"/>
      <c r="P182" s="405"/>
      <c r="Q182" s="405"/>
      <c r="R182" s="405"/>
      <c r="S182" s="405"/>
      <c r="T182" s="528"/>
      <c r="U182" s="405"/>
      <c r="V182" s="405"/>
      <c r="W182" s="404"/>
      <c r="X182" s="404"/>
      <c r="Y182" s="404"/>
      <c r="Z182" s="404"/>
      <c r="AA182" s="404"/>
      <c r="AB182" s="404"/>
      <c r="AC182" s="404"/>
      <c r="AD182" s="359"/>
    </row>
    <row r="183" spans="1:30" ht="15.75" customHeight="1">
      <c r="A183" s="402"/>
      <c r="B183" s="405"/>
      <c r="C183" s="405"/>
      <c r="D183" s="405"/>
      <c r="E183" s="405"/>
      <c r="F183" s="405"/>
      <c r="G183" s="405"/>
      <c r="H183" s="405"/>
      <c r="I183" s="405"/>
      <c r="J183" s="405"/>
      <c r="K183" s="405"/>
      <c r="L183" s="405"/>
      <c r="M183" s="405"/>
      <c r="N183" s="405"/>
      <c r="O183" s="405"/>
      <c r="P183" s="405"/>
      <c r="Q183" s="405"/>
      <c r="R183" s="405"/>
      <c r="S183" s="405"/>
      <c r="T183" s="528"/>
      <c r="U183" s="405"/>
      <c r="V183" s="405"/>
      <c r="W183" s="404"/>
      <c r="X183" s="404"/>
      <c r="Y183" s="404"/>
      <c r="Z183" s="359"/>
      <c r="AA183" s="407" t="s">
        <v>55</v>
      </c>
      <c r="AC183" s="404"/>
      <c r="AD183" s="359"/>
    </row>
    <row r="184" spans="1:30" ht="15.75" customHeight="1">
      <c r="A184" s="402"/>
      <c r="B184" s="405"/>
      <c r="C184" s="405"/>
      <c r="D184" s="405"/>
      <c r="E184" s="405"/>
      <c r="F184" s="405"/>
      <c r="G184" s="405"/>
      <c r="H184" s="405"/>
      <c r="I184" s="405"/>
      <c r="J184" s="405"/>
      <c r="K184" s="405"/>
      <c r="L184" s="405"/>
      <c r="M184" s="405"/>
      <c r="N184" s="405"/>
      <c r="O184" s="405"/>
      <c r="P184" s="405"/>
      <c r="Q184" s="405"/>
      <c r="R184" s="405"/>
      <c r="S184" s="405"/>
      <c r="T184" s="528"/>
      <c r="U184" s="405"/>
      <c r="V184" s="405"/>
      <c r="W184" s="404"/>
      <c r="X184" s="404"/>
      <c r="Y184" s="404"/>
      <c r="Z184" s="359"/>
      <c r="AA184" s="359"/>
      <c r="AB184" s="359"/>
      <c r="AD184" s="359"/>
    </row>
    <row r="185" spans="1:30" ht="15" customHeight="1">
      <c r="A185" s="359"/>
      <c r="B185" s="403"/>
      <c r="C185" s="403"/>
      <c r="D185" s="403"/>
      <c r="E185" s="403"/>
      <c r="F185" s="403"/>
      <c r="G185" s="403"/>
      <c r="H185" s="403"/>
      <c r="I185" s="403"/>
      <c r="J185" s="403"/>
      <c r="K185" s="403"/>
      <c r="L185" s="403"/>
      <c r="M185" s="403"/>
      <c r="N185" s="403"/>
      <c r="O185" s="403"/>
      <c r="P185" s="403"/>
      <c r="Q185" s="403"/>
      <c r="R185" s="403"/>
      <c r="S185" s="403"/>
      <c r="T185" s="529"/>
      <c r="U185" s="359"/>
      <c r="V185" s="408"/>
      <c r="W185" s="408"/>
      <c r="X185" s="359"/>
      <c r="Y185" s="408"/>
      <c r="Z185" s="408"/>
      <c r="AA185" s="408"/>
      <c r="AB185" s="408"/>
      <c r="AC185" s="408"/>
      <c r="AD185" s="359"/>
    </row>
    <row r="186" spans="1:29" ht="15">
      <c r="A186" s="359"/>
      <c r="B186" s="359"/>
      <c r="C186" s="359"/>
      <c r="D186" s="359"/>
      <c r="E186" s="359"/>
      <c r="F186" s="359"/>
      <c r="G186" s="359"/>
      <c r="H186" s="359"/>
      <c r="I186" s="359"/>
      <c r="J186" s="359"/>
      <c r="K186" s="359"/>
      <c r="L186" s="359"/>
      <c r="M186" s="359"/>
      <c r="N186" s="359"/>
      <c r="O186" s="359"/>
      <c r="P186" s="359"/>
      <c r="Q186" s="359"/>
      <c r="R186" s="359"/>
      <c r="S186" s="359"/>
      <c r="T186" s="530"/>
      <c r="U186" s="359"/>
      <c r="V186" s="359"/>
      <c r="W186" s="359"/>
      <c r="X186" s="359"/>
      <c r="Y186" s="359"/>
      <c r="Z186" s="359"/>
      <c r="AA186" s="359"/>
      <c r="AB186" s="359"/>
      <c r="AC186" s="359"/>
    </row>
    <row r="187" spans="1:29" ht="18.75">
      <c r="A187" s="359"/>
      <c r="B187" s="359"/>
      <c r="C187" s="359"/>
      <c r="D187" s="359"/>
      <c r="E187" s="359"/>
      <c r="F187" s="359"/>
      <c r="G187" s="359"/>
      <c r="H187" s="359"/>
      <c r="I187" s="359"/>
      <c r="J187" s="359"/>
      <c r="K187" s="359"/>
      <c r="L187" s="359"/>
      <c r="M187" s="359"/>
      <c r="N187" s="359"/>
      <c r="O187" s="359"/>
      <c r="P187" s="359"/>
      <c r="Q187" s="359"/>
      <c r="R187" s="359"/>
      <c r="S187" s="359"/>
      <c r="T187" s="530"/>
      <c r="U187" s="359"/>
      <c r="V187" s="402"/>
      <c r="W187" s="409"/>
      <c r="X187" s="359"/>
      <c r="Y187" s="402"/>
      <c r="Z187" s="410"/>
      <c r="AA187" s="410"/>
      <c r="AB187" s="410"/>
      <c r="AC187" s="402"/>
    </row>
    <row r="188" spans="1:29" ht="15">
      <c r="A188" s="359"/>
      <c r="B188" s="359"/>
      <c r="C188" s="359"/>
      <c r="D188" s="359"/>
      <c r="E188" s="359"/>
      <c r="F188" s="359"/>
      <c r="G188" s="359"/>
      <c r="H188" s="359"/>
      <c r="I188" s="359"/>
      <c r="J188" s="359"/>
      <c r="K188" s="359"/>
      <c r="L188" s="359"/>
      <c r="M188" s="359"/>
      <c r="N188" s="359"/>
      <c r="O188" s="359"/>
      <c r="P188" s="359"/>
      <c r="Q188" s="359"/>
      <c r="R188" s="359"/>
      <c r="S188" s="359"/>
      <c r="T188" s="530"/>
      <c r="U188" s="359"/>
      <c r="V188" s="359"/>
      <c r="W188" s="359"/>
      <c r="X188" s="359"/>
      <c r="Y188" s="359"/>
      <c r="Z188" s="359"/>
      <c r="AA188" s="359"/>
      <c r="AB188" s="359"/>
      <c r="AC188" s="359"/>
    </row>
    <row r="189" spans="1:29" ht="15">
      <c r="A189" s="359"/>
      <c r="B189" s="359"/>
      <c r="C189" s="359"/>
      <c r="D189" s="359"/>
      <c r="E189" s="359"/>
      <c r="F189" s="359"/>
      <c r="G189" s="359"/>
      <c r="H189" s="359"/>
      <c r="I189" s="359"/>
      <c r="J189" s="359"/>
      <c r="K189" s="359"/>
      <c r="L189" s="359"/>
      <c r="M189" s="359"/>
      <c r="N189" s="359"/>
      <c r="O189" s="359"/>
      <c r="P189" s="359"/>
      <c r="Q189" s="359"/>
      <c r="R189" s="359"/>
      <c r="S189" s="359"/>
      <c r="T189" s="530"/>
      <c r="U189" s="359"/>
      <c r="V189" s="359"/>
      <c r="W189" s="359"/>
      <c r="X189" s="359"/>
      <c r="Y189" s="359"/>
      <c r="Z189" s="359"/>
      <c r="AA189" s="359"/>
      <c r="AB189" s="359"/>
      <c r="AC189" s="359"/>
    </row>
  </sheetData>
  <sheetProtection formatCells="0" formatColumns="0" formatRows="0"/>
  <mergeCells count="19">
    <mergeCell ref="B179:V179"/>
    <mergeCell ref="B180:U180"/>
    <mergeCell ref="A9:C9"/>
    <mergeCell ref="G9:AC9"/>
    <mergeCell ref="A10:A12"/>
    <mergeCell ref="B10:B12"/>
    <mergeCell ref="C10:C12"/>
    <mergeCell ref="D10:D12"/>
    <mergeCell ref="E10:E12"/>
    <mergeCell ref="F10:F12"/>
    <mergeCell ref="G10:G12"/>
    <mergeCell ref="H10:AC11"/>
    <mergeCell ref="A1:AC1"/>
    <mergeCell ref="Z2:AA3"/>
    <mergeCell ref="A3:B3"/>
    <mergeCell ref="C3:V3"/>
    <mergeCell ref="A5:X5"/>
    <mergeCell ref="A6:U6"/>
    <mergeCell ref="X6:Y6"/>
  </mergeCells>
  <printOptions/>
  <pageMargins left="0.1968503937007874" right="0.2362204724409449" top="0.35433070866141736" bottom="0.4330708661417323" header="0.31496062992125984" footer="0.1968503937007874"/>
  <pageSetup fitToHeight="0" horizontalDpi="600" verticalDpi="600" orientation="landscape" paperSize="9" scale="40" r:id="rId1"/>
  <headerFooter>
    <oddFooter>&amp;C&amp;A&amp;RPage &amp;P</oddFooter>
  </headerFooter>
  <rowBreaks count="1" manualBreakCount="1">
    <brk id="155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zoomScalePageLayoutView="0" workbookViewId="0" topLeftCell="A1">
      <selection activeCell="M31" sqref="M31:M36"/>
    </sheetView>
  </sheetViews>
  <sheetFormatPr defaultColWidth="9.140625" defaultRowHeight="15"/>
  <cols>
    <col min="2" max="2" width="68.00390625" style="0" customWidth="1"/>
    <col min="3" max="7" width="14.140625" style="0" customWidth="1"/>
    <col min="8" max="8" width="17.421875" style="0" customWidth="1"/>
    <col min="9" max="9" width="14.140625" style="0" customWidth="1"/>
    <col min="10" max="10" width="18.57421875" style="0" customWidth="1"/>
    <col min="11" max="11" width="17.7109375" style="0" customWidth="1"/>
    <col min="12" max="12" width="18.140625" style="0" customWidth="1"/>
    <col min="13" max="13" width="19.140625" style="0" customWidth="1"/>
  </cols>
  <sheetData>
    <row r="1" spans="1:13" ht="93" customHeight="1" thickBot="1">
      <c r="A1" s="573"/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5"/>
    </row>
    <row r="2" spans="1:13" ht="15" customHeight="1">
      <c r="A2" s="576" t="s">
        <v>0</v>
      </c>
      <c r="B2" s="579" t="s">
        <v>72</v>
      </c>
      <c r="C2" s="576" t="s">
        <v>1</v>
      </c>
      <c r="D2" s="570" t="s">
        <v>98</v>
      </c>
      <c r="E2" s="570" t="s">
        <v>99</v>
      </c>
      <c r="F2" s="570" t="s">
        <v>100</v>
      </c>
      <c r="G2" s="570" t="s">
        <v>101</v>
      </c>
      <c r="H2" s="570" t="s">
        <v>102</v>
      </c>
      <c r="I2" s="570" t="s">
        <v>103</v>
      </c>
      <c r="J2" s="570" t="s">
        <v>104</v>
      </c>
      <c r="K2" s="570" t="s">
        <v>105</v>
      </c>
      <c r="L2" s="570" t="s">
        <v>106</v>
      </c>
      <c r="M2" s="570" t="s">
        <v>107</v>
      </c>
    </row>
    <row r="3" spans="1:13" ht="15" customHeight="1">
      <c r="A3" s="577"/>
      <c r="B3" s="580"/>
      <c r="C3" s="577"/>
      <c r="D3" s="571"/>
      <c r="E3" s="571"/>
      <c r="F3" s="571"/>
      <c r="G3" s="571"/>
      <c r="H3" s="571"/>
      <c r="I3" s="571"/>
      <c r="J3" s="571"/>
      <c r="K3" s="571"/>
      <c r="L3" s="571"/>
      <c r="M3" s="571"/>
    </row>
    <row r="4" spans="1:13" ht="45" customHeight="1" thickBot="1">
      <c r="A4" s="578"/>
      <c r="B4" s="581"/>
      <c r="C4" s="578"/>
      <c r="D4" s="572"/>
      <c r="E4" s="572"/>
      <c r="F4" s="572"/>
      <c r="G4" s="572"/>
      <c r="H4" s="572"/>
      <c r="I4" s="572"/>
      <c r="J4" s="572"/>
      <c r="K4" s="572"/>
      <c r="L4" s="572"/>
      <c r="M4" s="572"/>
    </row>
    <row r="5" spans="1:13" ht="21" thickBot="1">
      <c r="A5" s="63">
        <v>1</v>
      </c>
      <c r="B5" s="63">
        <v>2</v>
      </c>
      <c r="C5" s="63">
        <v>3</v>
      </c>
      <c r="D5" s="127">
        <v>4</v>
      </c>
      <c r="E5" s="127">
        <v>5</v>
      </c>
      <c r="F5" s="127">
        <v>6</v>
      </c>
      <c r="G5" s="127" t="s">
        <v>108</v>
      </c>
      <c r="H5" s="127" t="s">
        <v>115</v>
      </c>
      <c r="I5" s="127" t="s">
        <v>109</v>
      </c>
      <c r="J5" s="127">
        <v>10</v>
      </c>
      <c r="K5" s="127" t="s">
        <v>110</v>
      </c>
      <c r="L5" s="127">
        <v>12</v>
      </c>
      <c r="M5" s="128" t="s">
        <v>116</v>
      </c>
    </row>
    <row r="6" spans="1:13" ht="22.5">
      <c r="A6" s="71" t="s">
        <v>7</v>
      </c>
      <c r="B6" s="72" t="s">
        <v>62</v>
      </c>
      <c r="C6" s="107"/>
      <c r="D6" s="129">
        <f>SUM(D7:D17)</f>
        <v>0</v>
      </c>
      <c r="E6" s="129">
        <f aca="true" t="shared" si="0" ref="E6:M6">SUM(E7:E17)</f>
        <v>0</v>
      </c>
      <c r="F6" s="129">
        <f t="shared" si="0"/>
        <v>0</v>
      </c>
      <c r="G6" s="129">
        <f t="shared" si="0"/>
        <v>-16430000</v>
      </c>
      <c r="H6" s="129">
        <f t="shared" si="0"/>
        <v>-16430000</v>
      </c>
      <c r="I6" s="129">
        <f t="shared" si="0"/>
        <v>-3765000</v>
      </c>
      <c r="J6" s="129">
        <f t="shared" si="0"/>
        <v>0</v>
      </c>
      <c r="K6" s="129">
        <f t="shared" si="0"/>
        <v>0</v>
      </c>
      <c r="L6" s="129">
        <f t="shared" si="0"/>
        <v>0</v>
      </c>
      <c r="M6" s="129">
        <f t="shared" si="0"/>
        <v>-16430000</v>
      </c>
    </row>
    <row r="7" spans="1:17" ht="23.25">
      <c r="A7" s="73">
        <v>1</v>
      </c>
      <c r="B7" s="130" t="s">
        <v>20</v>
      </c>
      <c r="C7" s="73">
        <v>611100</v>
      </c>
      <c r="D7" s="131"/>
      <c r="E7" s="131"/>
      <c r="F7" s="131"/>
      <c r="G7" s="131">
        <f>D7-'Tab 2'!E15</f>
        <v>-4631000</v>
      </c>
      <c r="H7" s="131">
        <f>E7-'Tab 2'!E15</f>
        <v>-4631000</v>
      </c>
      <c r="I7" s="131">
        <f>F7-'Tab 2'!H15</f>
        <v>-933000</v>
      </c>
      <c r="J7" s="131"/>
      <c r="K7" s="131">
        <f>J7-'Tab 2'!F15</f>
        <v>0</v>
      </c>
      <c r="L7" s="131"/>
      <c r="M7" s="131">
        <f>L7-'Tab 2'!G15</f>
        <v>-4631000</v>
      </c>
      <c r="Q7" s="132"/>
    </row>
    <row r="8" spans="1:17" ht="46.5">
      <c r="A8" s="75">
        <v>2</v>
      </c>
      <c r="B8" s="133" t="s">
        <v>40</v>
      </c>
      <c r="C8" s="77">
        <v>611200</v>
      </c>
      <c r="D8" s="134"/>
      <c r="E8" s="134"/>
      <c r="F8" s="134"/>
      <c r="G8" s="131">
        <f>D8-'Tab 2'!E16</f>
        <v>-742000</v>
      </c>
      <c r="H8" s="131">
        <f>E8-'Tab 2'!E16</f>
        <v>-742000</v>
      </c>
      <c r="I8" s="131">
        <f>F8-'Tab 2'!H16</f>
        <v>-152600</v>
      </c>
      <c r="J8" s="134"/>
      <c r="K8" s="131">
        <f>J8-'Tab 2'!F16</f>
        <v>0</v>
      </c>
      <c r="L8" s="134"/>
      <c r="M8" s="131">
        <f>L8-'Tab 2'!G16</f>
        <v>-742000</v>
      </c>
      <c r="Q8" s="132"/>
    </row>
    <row r="9" spans="1:17" ht="23.25">
      <c r="A9" s="75">
        <v>3</v>
      </c>
      <c r="B9" s="135" t="s">
        <v>8</v>
      </c>
      <c r="C9" s="77">
        <v>613100</v>
      </c>
      <c r="D9" s="134"/>
      <c r="E9" s="134"/>
      <c r="F9" s="134"/>
      <c r="G9" s="131">
        <f>D9-'Tab 2'!E17</f>
        <v>-190000</v>
      </c>
      <c r="H9" s="131">
        <f>E9-'Tab 2'!E17</f>
        <v>-190000</v>
      </c>
      <c r="I9" s="131">
        <f>F9-'Tab 2'!H17</f>
        <v>-62320</v>
      </c>
      <c r="J9" s="134"/>
      <c r="K9" s="131">
        <f>J9-'Tab 2'!F17</f>
        <v>0</v>
      </c>
      <c r="L9" s="134"/>
      <c r="M9" s="131">
        <f>L9-'Tab 2'!G17</f>
        <v>-190000</v>
      </c>
      <c r="Q9" s="132"/>
    </row>
    <row r="10" spans="1:17" ht="23.25">
      <c r="A10" s="75">
        <v>4</v>
      </c>
      <c r="B10" s="133" t="s">
        <v>41</v>
      </c>
      <c r="C10" s="77">
        <v>613200</v>
      </c>
      <c r="D10" s="134"/>
      <c r="E10" s="134"/>
      <c r="F10" s="134"/>
      <c r="G10" s="131">
        <f>D10-'Tab 2'!E18</f>
        <v>-145000</v>
      </c>
      <c r="H10" s="131">
        <f>E10-'Tab 2'!E18</f>
        <v>-145000</v>
      </c>
      <c r="I10" s="131">
        <f>F10-'Tab 2'!H18</f>
        <v>-37700</v>
      </c>
      <c r="J10" s="134"/>
      <c r="K10" s="131">
        <f>J10-'Tab 2'!F18</f>
        <v>0</v>
      </c>
      <c r="L10" s="134"/>
      <c r="M10" s="131">
        <f>L10-'Tab 2'!G18</f>
        <v>-145000</v>
      </c>
      <c r="Q10" s="132"/>
    </row>
    <row r="11" spans="1:17" ht="23.25">
      <c r="A11" s="75">
        <v>5</v>
      </c>
      <c r="B11" s="133" t="s">
        <v>9</v>
      </c>
      <c r="C11" s="77">
        <v>613300</v>
      </c>
      <c r="D11" s="134"/>
      <c r="E11" s="134"/>
      <c r="F11" s="134"/>
      <c r="G11" s="131">
        <f>D11-'Tab 2'!E19</f>
        <v>-33000</v>
      </c>
      <c r="H11" s="131">
        <f>E11-'Tab 2'!E19</f>
        <v>-33000</v>
      </c>
      <c r="I11" s="131">
        <f>F11-'Tab 2'!H19</f>
        <v>-10600</v>
      </c>
      <c r="J11" s="134"/>
      <c r="K11" s="131">
        <f>J11-'Tab 2'!F19</f>
        <v>0</v>
      </c>
      <c r="L11" s="134"/>
      <c r="M11" s="131">
        <f>L11-'Tab 2'!G19</f>
        <v>-33000</v>
      </c>
      <c r="Q11" s="132"/>
    </row>
    <row r="12" spans="1:17" ht="23.25">
      <c r="A12" s="75">
        <v>6</v>
      </c>
      <c r="B12" s="135" t="s">
        <v>21</v>
      </c>
      <c r="C12" s="77">
        <v>613400</v>
      </c>
      <c r="D12" s="134"/>
      <c r="E12" s="134"/>
      <c r="F12" s="134"/>
      <c r="G12" s="131">
        <f>D12-'Tab 2'!E20</f>
        <v>-55000</v>
      </c>
      <c r="H12" s="131">
        <f>E12-'Tab 2'!E20</f>
        <v>-55000</v>
      </c>
      <c r="I12" s="131">
        <f>F12-'Tab 2'!H20</f>
        <v>-19500</v>
      </c>
      <c r="J12" s="134"/>
      <c r="K12" s="131">
        <f>J12-'Tab 2'!F20</f>
        <v>0</v>
      </c>
      <c r="L12" s="134"/>
      <c r="M12" s="131">
        <f>L12-'Tab 2'!G20</f>
        <v>-55000</v>
      </c>
      <c r="Q12" s="132"/>
    </row>
    <row r="13" spans="1:17" ht="23.25">
      <c r="A13" s="75">
        <v>7</v>
      </c>
      <c r="B13" s="133" t="s">
        <v>111</v>
      </c>
      <c r="C13" s="77">
        <v>613500</v>
      </c>
      <c r="D13" s="134"/>
      <c r="E13" s="134"/>
      <c r="F13" s="134"/>
      <c r="G13" s="131">
        <f>D13-'Tab 2'!E21</f>
        <v>-72000</v>
      </c>
      <c r="H13" s="131">
        <f>E13-'Tab 2'!E21</f>
        <v>-72000</v>
      </c>
      <c r="I13" s="131">
        <f>F13-'Tab 2'!H21</f>
        <v>-20800</v>
      </c>
      <c r="J13" s="134"/>
      <c r="K13" s="131">
        <f>J13-'Tab 2'!F21</f>
        <v>0</v>
      </c>
      <c r="L13" s="134"/>
      <c r="M13" s="131">
        <f>L13-'Tab 2'!G21</f>
        <v>-72000</v>
      </c>
      <c r="Q13" s="132"/>
    </row>
    <row r="14" spans="1:17" ht="23.25">
      <c r="A14" s="75">
        <v>8</v>
      </c>
      <c r="B14" s="135" t="s">
        <v>112</v>
      </c>
      <c r="C14" s="77">
        <v>613600</v>
      </c>
      <c r="D14" s="134"/>
      <c r="E14" s="134"/>
      <c r="F14" s="134"/>
      <c r="G14" s="131">
        <f>D14-'Tab 2'!E22</f>
        <v>-9702000</v>
      </c>
      <c r="H14" s="131">
        <f>E14-'Tab 2'!E22</f>
        <v>-9702000</v>
      </c>
      <c r="I14" s="131">
        <f>F14-'Tab 2'!H22</f>
        <v>-2294730</v>
      </c>
      <c r="J14" s="134"/>
      <c r="K14" s="131">
        <f>J14-'Tab 2'!F22</f>
        <v>0</v>
      </c>
      <c r="L14" s="134"/>
      <c r="M14" s="131">
        <f>L14-'Tab 2'!G22</f>
        <v>-9702000</v>
      </c>
      <c r="Q14" s="132"/>
    </row>
    <row r="15" spans="1:17" ht="23.25">
      <c r="A15" s="75">
        <v>9</v>
      </c>
      <c r="B15" s="135" t="s">
        <v>10</v>
      </c>
      <c r="C15" s="77">
        <v>613700</v>
      </c>
      <c r="D15" s="134"/>
      <c r="E15" s="134"/>
      <c r="F15" s="134"/>
      <c r="G15" s="131">
        <f>D15-'Tab 2'!E23</f>
        <v>-440000</v>
      </c>
      <c r="H15" s="131">
        <f>E15-'Tab 2'!E23</f>
        <v>-440000</v>
      </c>
      <c r="I15" s="131">
        <f>F15-'Tab 2'!H23</f>
        <v>-100100</v>
      </c>
      <c r="J15" s="134"/>
      <c r="K15" s="131">
        <f>J15-'Tab 2'!F23</f>
        <v>0</v>
      </c>
      <c r="L15" s="134"/>
      <c r="M15" s="131">
        <f>L15-'Tab 2'!G23</f>
        <v>-440000</v>
      </c>
      <c r="Q15" s="132"/>
    </row>
    <row r="16" spans="1:17" ht="46.5">
      <c r="A16" s="75">
        <v>10</v>
      </c>
      <c r="B16" s="133" t="s">
        <v>42</v>
      </c>
      <c r="C16" s="77">
        <v>613800</v>
      </c>
      <c r="D16" s="134"/>
      <c r="E16" s="134"/>
      <c r="F16" s="134"/>
      <c r="G16" s="131">
        <f>D16-'Tab 2'!E24</f>
        <v>-20000</v>
      </c>
      <c r="H16" s="131">
        <f>E16-'Tab 2'!E24</f>
        <v>-20000</v>
      </c>
      <c r="I16" s="131">
        <f>F16-'Tab 2'!H24</f>
        <v>-4500</v>
      </c>
      <c r="J16" s="134"/>
      <c r="K16" s="131">
        <f>J16-'Tab 2'!F24</f>
        <v>0</v>
      </c>
      <c r="L16" s="134"/>
      <c r="M16" s="131">
        <f>L16-'Tab 2'!G24</f>
        <v>-20000</v>
      </c>
      <c r="Q16" s="132"/>
    </row>
    <row r="17" spans="1:17" ht="23.25">
      <c r="A17" s="75">
        <v>11</v>
      </c>
      <c r="B17" s="133" t="s">
        <v>11</v>
      </c>
      <c r="C17" s="77">
        <v>613900</v>
      </c>
      <c r="D17" s="134"/>
      <c r="E17" s="134"/>
      <c r="F17" s="134"/>
      <c r="G17" s="131">
        <f>D17-'Tab 2'!E25</f>
        <v>-400000</v>
      </c>
      <c r="H17" s="131">
        <f>E17-'Tab 2'!E25</f>
        <v>-400000</v>
      </c>
      <c r="I17" s="131">
        <f>F17-'Tab 2'!H25</f>
        <v>-129150</v>
      </c>
      <c r="J17" s="134"/>
      <c r="K17" s="131">
        <f>J17-'Tab 2'!F25</f>
        <v>0</v>
      </c>
      <c r="L17" s="134"/>
      <c r="M17" s="131">
        <f>L17-'Tab 2'!G25</f>
        <v>-400000</v>
      </c>
      <c r="Q17" s="132"/>
    </row>
    <row r="18" spans="1:13" ht="45.75" thickBot="1">
      <c r="A18" s="79" t="s">
        <v>12</v>
      </c>
      <c r="B18" s="80" t="s">
        <v>61</v>
      </c>
      <c r="C18" s="81">
        <v>614000</v>
      </c>
      <c r="D18" s="136">
        <f>SUM(D19:D24)</f>
        <v>0</v>
      </c>
      <c r="E18" s="136">
        <f aca="true" t="shared" si="1" ref="E18:M18">SUM(E19:E24)</f>
        <v>0</v>
      </c>
      <c r="F18" s="136">
        <f t="shared" si="1"/>
        <v>0</v>
      </c>
      <c r="G18" s="136">
        <f t="shared" si="1"/>
        <v>-785000</v>
      </c>
      <c r="H18" s="136">
        <f t="shared" si="1"/>
        <v>-785000</v>
      </c>
      <c r="I18" s="136">
        <f t="shared" si="1"/>
        <v>-215000</v>
      </c>
      <c r="J18" s="136">
        <f t="shared" si="1"/>
        <v>0</v>
      </c>
      <c r="K18" s="136">
        <f t="shared" si="1"/>
        <v>0</v>
      </c>
      <c r="L18" s="136">
        <f t="shared" si="1"/>
        <v>0</v>
      </c>
      <c r="M18" s="136">
        <f t="shared" si="1"/>
        <v>-785000</v>
      </c>
    </row>
    <row r="19" spans="1:13" ht="23.25">
      <c r="A19" s="82">
        <v>1</v>
      </c>
      <c r="B19" s="83" t="s">
        <v>43</v>
      </c>
      <c r="C19" s="109">
        <v>614100</v>
      </c>
      <c r="D19" s="137"/>
      <c r="E19" s="137"/>
      <c r="F19" s="137"/>
      <c r="G19" s="137">
        <f>D19-'Tab 2'!E27</f>
        <v>-300000</v>
      </c>
      <c r="H19" s="137">
        <f>E19-'Tab 2'!E27</f>
        <v>-300000</v>
      </c>
      <c r="I19" s="137">
        <f>F19-'Tab 2'!H27</f>
        <v>0</v>
      </c>
      <c r="J19" s="137"/>
      <c r="K19" s="137">
        <f>J19-'Tab 2'!F27</f>
        <v>0</v>
      </c>
      <c r="L19" s="137"/>
      <c r="M19" s="137">
        <f>L19-'Tab 2'!G27</f>
        <v>-300000</v>
      </c>
    </row>
    <row r="20" spans="1:13" ht="23.25">
      <c r="A20" s="84">
        <v>2</v>
      </c>
      <c r="B20" s="85" t="s">
        <v>44</v>
      </c>
      <c r="C20" s="86">
        <v>614200</v>
      </c>
      <c r="D20" s="138"/>
      <c r="E20" s="138"/>
      <c r="F20" s="138"/>
      <c r="G20" s="138">
        <f>D20-'Tab 2'!E38</f>
        <v>0</v>
      </c>
      <c r="H20" s="138">
        <f>E20-'Tab 2'!E38</f>
        <v>0</v>
      </c>
      <c r="I20" s="138">
        <f>F20-'Tab 2'!H38</f>
        <v>0</v>
      </c>
      <c r="J20" s="138"/>
      <c r="K20" s="138">
        <f>J20-'Tab 2'!F38</f>
        <v>0</v>
      </c>
      <c r="L20" s="138"/>
      <c r="M20" s="138">
        <f>L20-'Tab 2'!G38</f>
        <v>0</v>
      </c>
    </row>
    <row r="21" spans="1:13" ht="23.25">
      <c r="A21" s="84">
        <v>3</v>
      </c>
      <c r="B21" s="76" t="s">
        <v>45</v>
      </c>
      <c r="C21" s="86">
        <v>614300</v>
      </c>
      <c r="D21" s="138"/>
      <c r="E21" s="138"/>
      <c r="F21" s="138"/>
      <c r="G21" s="138">
        <f>D21-'Tab 2'!E44</f>
        <v>0</v>
      </c>
      <c r="H21" s="138">
        <f>E21-'Tab 2'!E44</f>
        <v>0</v>
      </c>
      <c r="I21" s="138">
        <f>F21-'Tab 2'!H44</f>
        <v>0</v>
      </c>
      <c r="J21" s="138"/>
      <c r="K21" s="138">
        <f>J21-'Tab 2'!F44</f>
        <v>0</v>
      </c>
      <c r="L21" s="138"/>
      <c r="M21" s="138">
        <f>L21-'Tab 2'!G44</f>
        <v>0</v>
      </c>
    </row>
    <row r="22" spans="1:13" ht="23.25">
      <c r="A22" s="84">
        <v>4</v>
      </c>
      <c r="B22" s="85" t="s">
        <v>46</v>
      </c>
      <c r="C22" s="86">
        <v>614700</v>
      </c>
      <c r="D22" s="138"/>
      <c r="E22" s="138"/>
      <c r="F22" s="138"/>
      <c r="G22" s="138">
        <f>D22-'Tab 2'!E59</f>
        <v>-485000</v>
      </c>
      <c r="H22" s="138">
        <f>E22-'Tab 2'!E59</f>
        <v>-485000</v>
      </c>
      <c r="I22" s="138">
        <f>F22-'Tab 2'!H59</f>
        <v>-215000</v>
      </c>
      <c r="J22" s="138"/>
      <c r="K22" s="138">
        <f>J22-'Tab 2'!F59</f>
        <v>0</v>
      </c>
      <c r="L22" s="138"/>
      <c r="M22" s="138">
        <f>L22-'Tab 2'!G59</f>
        <v>-485000</v>
      </c>
    </row>
    <row r="23" spans="1:13" ht="23.25">
      <c r="A23" s="84">
        <v>5</v>
      </c>
      <c r="B23" s="85" t="s">
        <v>47</v>
      </c>
      <c r="C23" s="86">
        <v>614800</v>
      </c>
      <c r="D23" s="138"/>
      <c r="E23" s="138"/>
      <c r="F23" s="138"/>
      <c r="G23" s="138">
        <f>D23-'Tab 2'!E62</f>
        <v>0</v>
      </c>
      <c r="H23" s="138">
        <f>E23-'Tab 2'!E62</f>
        <v>0</v>
      </c>
      <c r="I23" s="138">
        <f>F23-'Tab 2'!H62</f>
        <v>0</v>
      </c>
      <c r="J23" s="138"/>
      <c r="K23" s="138">
        <f>J23-'Tab 2'!F62</f>
        <v>0</v>
      </c>
      <c r="L23" s="138"/>
      <c r="M23" s="138">
        <f>L23-'Tab 2'!G62</f>
        <v>0</v>
      </c>
    </row>
    <row r="24" spans="1:13" ht="23.25">
      <c r="A24" s="84">
        <v>6</v>
      </c>
      <c r="B24" s="85" t="s">
        <v>48</v>
      </c>
      <c r="C24" s="86">
        <v>614900</v>
      </c>
      <c r="D24" s="138"/>
      <c r="E24" s="138"/>
      <c r="F24" s="138"/>
      <c r="G24" s="138">
        <f>D24-'Tab 2'!E64</f>
        <v>0</v>
      </c>
      <c r="H24" s="138">
        <f>E24-'Tab 2'!E64</f>
        <v>0</v>
      </c>
      <c r="I24" s="138">
        <f>F24-'Tab 2'!H64</f>
        <v>0</v>
      </c>
      <c r="J24" s="138"/>
      <c r="K24" s="138">
        <f>J24-'Tab 2'!F64</f>
        <v>0</v>
      </c>
      <c r="L24" s="138"/>
      <c r="M24" s="138">
        <f>L24-'Tab 2'!G64</f>
        <v>0</v>
      </c>
    </row>
    <row r="25" spans="1:13" ht="45.75" thickBot="1">
      <c r="A25" s="139" t="s">
        <v>13</v>
      </c>
      <c r="B25" s="140" t="s">
        <v>60</v>
      </c>
      <c r="C25" s="141">
        <v>615000</v>
      </c>
      <c r="D25" s="142">
        <f>SUM(D26:D27)</f>
        <v>0</v>
      </c>
      <c r="E25" s="142">
        <f aca="true" t="shared" si="2" ref="E25:M25">SUM(E26:E27)</f>
        <v>0</v>
      </c>
      <c r="F25" s="142">
        <f t="shared" si="2"/>
        <v>0</v>
      </c>
      <c r="G25" s="142">
        <f t="shared" si="2"/>
        <v>0</v>
      </c>
      <c r="H25" s="142">
        <f t="shared" si="2"/>
        <v>0</v>
      </c>
      <c r="I25" s="142">
        <f t="shared" si="2"/>
        <v>0</v>
      </c>
      <c r="J25" s="142">
        <f t="shared" si="2"/>
        <v>0</v>
      </c>
      <c r="K25" s="142">
        <f t="shared" si="2"/>
        <v>0</v>
      </c>
      <c r="L25" s="142">
        <f t="shared" si="2"/>
        <v>0</v>
      </c>
      <c r="M25" s="142">
        <f t="shared" si="2"/>
        <v>0</v>
      </c>
    </row>
    <row r="26" spans="1:13" ht="24" thickBot="1">
      <c r="A26" s="82">
        <v>1</v>
      </c>
      <c r="B26" s="83" t="s">
        <v>49</v>
      </c>
      <c r="C26" s="109">
        <v>615100</v>
      </c>
      <c r="D26" s="137"/>
      <c r="E26" s="137"/>
      <c r="F26" s="137"/>
      <c r="G26" s="137">
        <f>D26-'Tab 2'!E67</f>
        <v>0</v>
      </c>
      <c r="H26" s="137">
        <f>E26-'Tab 2'!E67</f>
        <v>0</v>
      </c>
      <c r="I26" s="137">
        <f>F26-'Tab 2'!H67</f>
        <v>0</v>
      </c>
      <c r="J26" s="137"/>
      <c r="K26" s="137">
        <f>J26-'Tab 2'!F67</f>
        <v>0</v>
      </c>
      <c r="L26" s="137"/>
      <c r="M26" s="137">
        <f>L26-'Tab 2'!G67</f>
        <v>0</v>
      </c>
    </row>
    <row r="27" spans="1:13" ht="46.5">
      <c r="A27" s="84">
        <v>2</v>
      </c>
      <c r="B27" s="88" t="s">
        <v>50</v>
      </c>
      <c r="C27" s="86">
        <v>615200</v>
      </c>
      <c r="D27" s="138"/>
      <c r="E27" s="138"/>
      <c r="F27" s="138"/>
      <c r="G27" s="138">
        <f>D27-'Tab 2'!E70</f>
        <v>0</v>
      </c>
      <c r="H27" s="138">
        <f>E27-'Tab 2'!E70</f>
        <v>0</v>
      </c>
      <c r="I27" s="137">
        <f>F27-'Tab 2'!H70</f>
        <v>0</v>
      </c>
      <c r="J27" s="138"/>
      <c r="K27" s="138">
        <f>J27-'Tab 2'!E70</f>
        <v>0</v>
      </c>
      <c r="L27" s="138"/>
      <c r="M27" s="138">
        <f>L27-'Tab 2'!G70</f>
        <v>0</v>
      </c>
    </row>
    <row r="28" spans="1:13" ht="23.25" thickBot="1">
      <c r="A28" s="79" t="s">
        <v>14</v>
      </c>
      <c r="B28" s="143" t="s">
        <v>28</v>
      </c>
      <c r="C28" s="81">
        <v>616000</v>
      </c>
      <c r="D28" s="136">
        <f>SUM(D29)</f>
        <v>0</v>
      </c>
      <c r="E28" s="136">
        <f aca="true" t="shared" si="3" ref="E28:M28">SUM(E29)</f>
        <v>0</v>
      </c>
      <c r="F28" s="136">
        <f t="shared" si="3"/>
        <v>0</v>
      </c>
      <c r="G28" s="136">
        <f t="shared" si="3"/>
        <v>0</v>
      </c>
      <c r="H28" s="136">
        <f t="shared" si="3"/>
        <v>0</v>
      </c>
      <c r="I28" s="136">
        <f t="shared" si="3"/>
        <v>0</v>
      </c>
      <c r="J28" s="136">
        <f t="shared" si="3"/>
        <v>0</v>
      </c>
      <c r="K28" s="136">
        <f t="shared" si="3"/>
        <v>0</v>
      </c>
      <c r="L28" s="136">
        <f t="shared" si="3"/>
        <v>0</v>
      </c>
      <c r="M28" s="136">
        <f t="shared" si="3"/>
        <v>0</v>
      </c>
    </row>
    <row r="29" spans="1:13" ht="23.25">
      <c r="A29" s="144">
        <v>1</v>
      </c>
      <c r="B29" s="145" t="s">
        <v>51</v>
      </c>
      <c r="C29" s="146">
        <v>616200</v>
      </c>
      <c r="D29" s="147"/>
      <c r="E29" s="147"/>
      <c r="F29" s="147"/>
      <c r="G29" s="147">
        <f>D29-'Tab 2'!E74</f>
        <v>0</v>
      </c>
      <c r="H29" s="147">
        <f>E29-'Tab 2'!E74</f>
        <v>0</v>
      </c>
      <c r="I29" s="147">
        <f>F29-'Tab 2'!H74</f>
        <v>0</v>
      </c>
      <c r="J29" s="147"/>
      <c r="K29" s="147">
        <f>J29-'Tab 2'!F74</f>
        <v>0</v>
      </c>
      <c r="L29" s="147"/>
      <c r="M29" s="147">
        <f>L29-'Tab 2'!G74</f>
        <v>0</v>
      </c>
    </row>
    <row r="30" spans="1:13" ht="45.75" thickBot="1">
      <c r="A30" s="79" t="s">
        <v>15</v>
      </c>
      <c r="B30" s="143" t="s">
        <v>113</v>
      </c>
      <c r="C30" s="90"/>
      <c r="D30" s="136">
        <f>SUM(D31:D36)</f>
        <v>0</v>
      </c>
      <c r="E30" s="136">
        <f aca="true" t="shared" si="4" ref="E30:M30">SUM(E31:E36)</f>
        <v>0</v>
      </c>
      <c r="F30" s="136">
        <f t="shared" si="4"/>
        <v>0</v>
      </c>
      <c r="G30" s="136">
        <f t="shared" si="4"/>
        <v>-1460000</v>
      </c>
      <c r="H30" s="136">
        <f t="shared" si="4"/>
        <v>-1460000</v>
      </c>
      <c r="I30" s="136">
        <f t="shared" si="4"/>
        <v>0</v>
      </c>
      <c r="J30" s="136">
        <f t="shared" si="4"/>
        <v>0</v>
      </c>
      <c r="K30" s="136">
        <f t="shared" si="4"/>
        <v>0</v>
      </c>
      <c r="L30" s="136">
        <f t="shared" si="4"/>
        <v>0</v>
      </c>
      <c r="M30" s="136">
        <f t="shared" si="4"/>
        <v>0</v>
      </c>
    </row>
    <row r="31" spans="1:13" ht="47.25" thickBot="1">
      <c r="A31" s="91">
        <v>1</v>
      </c>
      <c r="B31" s="148" t="s">
        <v>52</v>
      </c>
      <c r="C31" s="111">
        <v>821100</v>
      </c>
      <c r="D31" s="149"/>
      <c r="E31" s="149"/>
      <c r="F31" s="149"/>
      <c r="G31" s="149">
        <f>D31-'Tab 2'!E76</f>
        <v>0</v>
      </c>
      <c r="H31" s="149">
        <f>E31-'Tab 2'!E76</f>
        <v>0</v>
      </c>
      <c r="I31" s="149">
        <f>F31-'Tab 2'!H76</f>
        <v>0</v>
      </c>
      <c r="J31" s="149"/>
      <c r="K31" s="149">
        <f>J31-'Tab 2'!F76</f>
        <v>0</v>
      </c>
      <c r="L31" s="149"/>
      <c r="M31" s="149">
        <f>L31-'Tab 2'!F76</f>
        <v>0</v>
      </c>
    </row>
    <row r="32" spans="1:13" ht="24" thickBot="1">
      <c r="A32" s="75">
        <v>2</v>
      </c>
      <c r="B32" s="130" t="s">
        <v>23</v>
      </c>
      <c r="C32" s="75">
        <v>821200</v>
      </c>
      <c r="D32" s="131"/>
      <c r="E32" s="131"/>
      <c r="F32" s="131"/>
      <c r="G32" s="149">
        <f>D32-'Tab 2'!E77</f>
        <v>0</v>
      </c>
      <c r="H32" s="149">
        <f>E32-'Tab 2'!E77</f>
        <v>0</v>
      </c>
      <c r="I32" s="149">
        <f>F32-'Tab 2'!H77</f>
        <v>0</v>
      </c>
      <c r="J32" s="131"/>
      <c r="K32" s="149">
        <f>J32-'Tab 2'!F77</f>
        <v>0</v>
      </c>
      <c r="L32" s="131"/>
      <c r="M32" s="149">
        <f>L32-'Tab 2'!F77</f>
        <v>0</v>
      </c>
    </row>
    <row r="33" spans="1:13" ht="24" thickBot="1">
      <c r="A33" s="75">
        <v>3</v>
      </c>
      <c r="B33" s="130" t="s">
        <v>24</v>
      </c>
      <c r="C33" s="75">
        <v>821300</v>
      </c>
      <c r="D33" s="131"/>
      <c r="E33" s="131"/>
      <c r="F33" s="131"/>
      <c r="G33" s="149">
        <f>D33-'Tab 2'!E78</f>
        <v>-172000</v>
      </c>
      <c r="H33" s="149">
        <f>E33-'Tab 2'!E78</f>
        <v>-172000</v>
      </c>
      <c r="I33" s="149">
        <f>F33-'Tab 2'!H78</f>
        <v>0</v>
      </c>
      <c r="J33" s="131"/>
      <c r="K33" s="149">
        <f>J33-'Tab 2'!F78</f>
        <v>0</v>
      </c>
      <c r="L33" s="131"/>
      <c r="M33" s="149">
        <f>L33-'Tab 2'!F78</f>
        <v>0</v>
      </c>
    </row>
    <row r="34" spans="1:13" ht="24" thickBot="1">
      <c r="A34" s="75">
        <v>4</v>
      </c>
      <c r="B34" s="150" t="s">
        <v>25</v>
      </c>
      <c r="C34" s="75">
        <v>821400</v>
      </c>
      <c r="D34" s="131"/>
      <c r="E34" s="131"/>
      <c r="F34" s="131"/>
      <c r="G34" s="149">
        <f>D34-'Tab 2'!E79</f>
        <v>0</v>
      </c>
      <c r="H34" s="149">
        <f>E34-'Tab 2'!E79</f>
        <v>0</v>
      </c>
      <c r="I34" s="149">
        <f>F34-'Tab 2'!H79</f>
        <v>0</v>
      </c>
      <c r="J34" s="131"/>
      <c r="K34" s="149">
        <f>J34-'Tab 2'!F79</f>
        <v>0</v>
      </c>
      <c r="L34" s="131"/>
      <c r="M34" s="149">
        <f>L34-'Tab 2'!F79</f>
        <v>0</v>
      </c>
    </row>
    <row r="35" spans="1:13" ht="24" thickBot="1">
      <c r="A35" s="75">
        <v>5</v>
      </c>
      <c r="B35" s="150" t="s">
        <v>26</v>
      </c>
      <c r="C35" s="75">
        <v>821500</v>
      </c>
      <c r="D35" s="131"/>
      <c r="E35" s="131"/>
      <c r="F35" s="131"/>
      <c r="G35" s="149">
        <f>D35-'Tab 2'!E80</f>
        <v>-38000</v>
      </c>
      <c r="H35" s="149">
        <f>E35-'Tab 2'!E80</f>
        <v>-38000</v>
      </c>
      <c r="I35" s="149">
        <f>F35-'Tab 2'!H80</f>
        <v>0</v>
      </c>
      <c r="J35" s="131"/>
      <c r="K35" s="149">
        <f>J35-'Tab 2'!F80</f>
        <v>0</v>
      </c>
      <c r="L35" s="131"/>
      <c r="M35" s="149">
        <f>L35-'Tab 2'!F80</f>
        <v>0</v>
      </c>
    </row>
    <row r="36" spans="1:13" ht="23.25">
      <c r="A36" s="75">
        <v>6</v>
      </c>
      <c r="B36" s="150" t="s">
        <v>114</v>
      </c>
      <c r="C36" s="75">
        <v>821600</v>
      </c>
      <c r="D36" s="131"/>
      <c r="E36" s="131"/>
      <c r="F36" s="131"/>
      <c r="G36" s="149">
        <f>D36-'Tab 2'!E81</f>
        <v>-1250000</v>
      </c>
      <c r="H36" s="149">
        <f>E36-'Tab 2'!E81</f>
        <v>-1250000</v>
      </c>
      <c r="I36" s="149">
        <f>F36-'Tab 2'!H81</f>
        <v>0</v>
      </c>
      <c r="J36" s="131"/>
      <c r="K36" s="149">
        <f>J36-'Tab 2'!F81</f>
        <v>0</v>
      </c>
      <c r="L36" s="131"/>
      <c r="M36" s="149">
        <f>L36-'Tab 2'!F81</f>
        <v>0</v>
      </c>
    </row>
    <row r="37" spans="1:13" ht="45.75" thickBot="1">
      <c r="A37" s="79"/>
      <c r="B37" s="143" t="s">
        <v>90</v>
      </c>
      <c r="C37" s="90"/>
      <c r="D37" s="136">
        <f>D30+D28+D25+D18+D6</f>
        <v>0</v>
      </c>
      <c r="E37" s="136">
        <f aca="true" t="shared" si="5" ref="E37:M37">E30+E28+E25+E18+E6</f>
        <v>0</v>
      </c>
      <c r="F37" s="136">
        <f t="shared" si="5"/>
        <v>0</v>
      </c>
      <c r="G37" s="136">
        <f t="shared" si="5"/>
        <v>-18675000</v>
      </c>
      <c r="H37" s="136">
        <f t="shared" si="5"/>
        <v>-18675000</v>
      </c>
      <c r="I37" s="136">
        <f t="shared" si="5"/>
        <v>-3980000</v>
      </c>
      <c r="J37" s="136">
        <f t="shared" si="5"/>
        <v>0</v>
      </c>
      <c r="K37" s="136">
        <f t="shared" si="5"/>
        <v>0</v>
      </c>
      <c r="L37" s="136">
        <f t="shared" si="5"/>
        <v>0</v>
      </c>
      <c r="M37" s="136">
        <f t="shared" si="5"/>
        <v>-17215000</v>
      </c>
    </row>
  </sheetData>
  <sheetProtection/>
  <mergeCells count="14">
    <mergeCell ref="L2:L4"/>
    <mergeCell ref="M2:M4"/>
    <mergeCell ref="A1:M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O93"/>
  <sheetViews>
    <sheetView view="pageBreakPreview" zoomScale="70" zoomScaleSheetLayoutView="70" zoomScalePageLayoutView="0" workbookViewId="0" topLeftCell="A59">
      <selection activeCell="G23" sqref="G23"/>
    </sheetView>
  </sheetViews>
  <sheetFormatPr defaultColWidth="9.140625" defaultRowHeight="15"/>
  <cols>
    <col min="1" max="1" width="4.7109375" style="4" customWidth="1"/>
    <col min="2" max="2" width="38.421875" style="4" customWidth="1"/>
    <col min="3" max="3" width="13.57421875" style="4" customWidth="1"/>
    <col min="4" max="4" width="23.28125" style="4" customWidth="1"/>
    <col min="5" max="5" width="24.421875" style="4" customWidth="1"/>
    <col min="6" max="6" width="26.00390625" style="4" customWidth="1"/>
    <col min="7" max="7" width="25.57421875" style="4" customWidth="1"/>
    <col min="8" max="17" width="19.7109375" style="4" customWidth="1"/>
    <col min="18" max="18" width="9.140625" style="4" customWidth="1"/>
    <col min="19" max="19" width="12.00390625" style="4" customWidth="1"/>
    <col min="20" max="20" width="13.8515625" style="4" customWidth="1"/>
    <col min="21" max="21" width="12.7109375" style="4" customWidth="1"/>
    <col min="22" max="22" width="13.8515625" style="4" customWidth="1"/>
    <col min="23" max="31" width="9.140625" style="4" customWidth="1"/>
    <col min="32" max="32" width="13.140625" style="4" customWidth="1"/>
    <col min="33" max="16384" width="9.140625" style="4" customWidth="1"/>
  </cols>
  <sheetData>
    <row r="1" spans="1:17" ht="18.75">
      <c r="A1" s="598" t="s">
        <v>53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599"/>
      <c r="N1" s="599"/>
      <c r="O1" s="599"/>
      <c r="P1" s="599"/>
      <c r="Q1" s="599"/>
    </row>
    <row r="2" spans="14:16" ht="15.75" customHeight="1">
      <c r="N2" s="600" t="s">
        <v>54</v>
      </c>
      <c r="O2" s="600"/>
      <c r="P2" s="20"/>
    </row>
    <row r="3" spans="1:17" ht="21.75" customHeight="1">
      <c r="A3" s="598" t="s">
        <v>58</v>
      </c>
      <c r="B3" s="598"/>
      <c r="C3" s="603" t="s">
        <v>125</v>
      </c>
      <c r="D3" s="603"/>
      <c r="E3" s="603"/>
      <c r="F3" s="603"/>
      <c r="G3" s="603"/>
      <c r="H3" s="603"/>
      <c r="I3" s="603"/>
      <c r="J3" s="603"/>
      <c r="K3" s="11"/>
      <c r="N3" s="600"/>
      <c r="O3" s="600"/>
      <c r="P3" s="39" t="s">
        <v>126</v>
      </c>
      <c r="Q3" s="11"/>
    </row>
    <row r="4" spans="1:17" ht="9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19"/>
      <c r="M4" s="6"/>
      <c r="N4" s="21"/>
      <c r="O4" s="21"/>
      <c r="P4" s="21"/>
      <c r="Q4" s="8"/>
    </row>
    <row r="5" spans="1:17" ht="40.5" customHeight="1">
      <c r="A5" s="600" t="s">
        <v>83</v>
      </c>
      <c r="B5" s="600"/>
      <c r="C5" s="600"/>
      <c r="D5" s="600"/>
      <c r="E5" s="600"/>
      <c r="F5" s="600"/>
      <c r="G5" s="600"/>
      <c r="H5" s="600"/>
      <c r="I5" s="600"/>
      <c r="J5" s="600"/>
      <c r="K5" s="600"/>
      <c r="L5" s="600"/>
      <c r="M5" s="6"/>
      <c r="N5" s="22"/>
      <c r="O5" s="22"/>
      <c r="P5" s="22"/>
      <c r="Q5" s="12"/>
    </row>
    <row r="6" spans="1:17" ht="8.25" customHeight="1">
      <c r="A6" s="604"/>
      <c r="B6" s="604"/>
      <c r="C6" s="604"/>
      <c r="D6" s="604"/>
      <c r="E6" s="604"/>
      <c r="F6" s="604"/>
      <c r="G6" s="604"/>
      <c r="H6" s="604"/>
      <c r="I6" s="604"/>
      <c r="J6" s="45"/>
      <c r="K6" s="45"/>
      <c r="L6" s="600"/>
      <c r="M6" s="600"/>
      <c r="N6" s="20"/>
      <c r="O6" s="20"/>
      <c r="P6" s="20"/>
      <c r="Q6" s="9"/>
    </row>
    <row r="7" spans="1:17" ht="6.75" customHeight="1">
      <c r="A7" s="47"/>
      <c r="B7" s="47"/>
      <c r="C7" s="47"/>
      <c r="D7" s="47"/>
      <c r="E7" s="47"/>
      <c r="F7" s="47"/>
      <c r="G7" s="47"/>
      <c r="H7" s="47"/>
      <c r="I7" s="47"/>
      <c r="J7" s="49"/>
      <c r="K7" s="49"/>
      <c r="L7" s="48"/>
      <c r="M7" s="48"/>
      <c r="N7" s="20"/>
      <c r="O7" s="20"/>
      <c r="P7" s="20"/>
      <c r="Q7" s="9"/>
    </row>
    <row r="8" spans="1:17" ht="4.5" customHeight="1">
      <c r="A8" s="47"/>
      <c r="B8" s="47"/>
      <c r="C8" s="47"/>
      <c r="D8" s="47"/>
      <c r="E8" s="47"/>
      <c r="F8" s="47"/>
      <c r="G8" s="47"/>
      <c r="H8" s="47"/>
      <c r="I8" s="47"/>
      <c r="J8" s="49"/>
      <c r="K8" s="49"/>
      <c r="L8" s="48"/>
      <c r="M8" s="48"/>
      <c r="N8" s="20"/>
      <c r="O8" s="20"/>
      <c r="P8" s="20"/>
      <c r="Q8" s="9"/>
    </row>
    <row r="9" spans="1:17" ht="5.25" customHeight="1" thickBot="1">
      <c r="A9" s="601"/>
      <c r="B9" s="601"/>
      <c r="C9" s="601"/>
      <c r="D9" s="1"/>
      <c r="E9" s="1"/>
      <c r="F9" s="1"/>
      <c r="G9" s="602"/>
      <c r="H9" s="602"/>
      <c r="I9" s="602"/>
      <c r="J9" s="602"/>
      <c r="K9" s="602"/>
      <c r="L9" s="602"/>
      <c r="M9" s="602"/>
      <c r="N9" s="602"/>
      <c r="O9" s="602"/>
      <c r="P9" s="602"/>
      <c r="Q9" s="602"/>
    </row>
    <row r="10" spans="1:17" s="33" customFormat="1" ht="69" customHeight="1">
      <c r="A10" s="591" t="s">
        <v>0</v>
      </c>
      <c r="B10" s="594" t="s">
        <v>72</v>
      </c>
      <c r="C10" s="591" t="s">
        <v>1</v>
      </c>
      <c r="D10" s="582" t="s">
        <v>270</v>
      </c>
      <c r="E10" s="582" t="s">
        <v>267</v>
      </c>
      <c r="F10" s="582" t="s">
        <v>268</v>
      </c>
      <c r="G10" s="582" t="s">
        <v>269</v>
      </c>
      <c r="H10" s="585" t="s">
        <v>68</v>
      </c>
      <c r="I10" s="586"/>
      <c r="J10" s="586"/>
      <c r="K10" s="586"/>
      <c r="L10" s="586"/>
      <c r="M10" s="586"/>
      <c r="N10" s="586"/>
      <c r="O10" s="586"/>
      <c r="P10" s="586"/>
      <c r="Q10" s="587"/>
    </row>
    <row r="11" spans="1:17" s="33" customFormat="1" ht="15.75" customHeight="1" thickBot="1">
      <c r="A11" s="592"/>
      <c r="B11" s="595"/>
      <c r="C11" s="592"/>
      <c r="D11" s="583"/>
      <c r="E11" s="583"/>
      <c r="F11" s="583"/>
      <c r="G11" s="583"/>
      <c r="H11" s="588"/>
      <c r="I11" s="589"/>
      <c r="J11" s="589"/>
      <c r="K11" s="589"/>
      <c r="L11" s="589"/>
      <c r="M11" s="589"/>
      <c r="N11" s="589"/>
      <c r="O11" s="589"/>
      <c r="P11" s="589"/>
      <c r="Q11" s="590"/>
    </row>
    <row r="12" spans="1:17" s="33" customFormat="1" ht="48.75" customHeight="1" thickBot="1">
      <c r="A12" s="593"/>
      <c r="B12" s="596"/>
      <c r="C12" s="593"/>
      <c r="D12" s="584"/>
      <c r="E12" s="584"/>
      <c r="F12" s="584"/>
      <c r="G12" s="584"/>
      <c r="H12" s="151" t="s">
        <v>67</v>
      </c>
      <c r="I12" s="542" t="s">
        <v>284</v>
      </c>
      <c r="J12" s="543" t="s">
        <v>2</v>
      </c>
      <c r="K12" s="543" t="s">
        <v>3</v>
      </c>
      <c r="L12" s="543" t="s">
        <v>4</v>
      </c>
      <c r="M12" s="543" t="s">
        <v>17</v>
      </c>
      <c r="N12" s="543" t="s">
        <v>18</v>
      </c>
      <c r="O12" s="543" t="s">
        <v>19</v>
      </c>
      <c r="P12" s="543" t="s">
        <v>76</v>
      </c>
      <c r="Q12" s="152" t="s">
        <v>5</v>
      </c>
    </row>
    <row r="13" spans="1:17" s="33" customFormat="1" ht="15.75" thickBot="1">
      <c r="A13" s="153">
        <v>1</v>
      </c>
      <c r="B13" s="154">
        <v>2</v>
      </c>
      <c r="C13" s="153">
        <v>3</v>
      </c>
      <c r="D13" s="154">
        <v>4</v>
      </c>
      <c r="E13" s="154">
        <v>5</v>
      </c>
      <c r="F13" s="154">
        <v>6</v>
      </c>
      <c r="G13" s="154" t="s">
        <v>84</v>
      </c>
      <c r="H13" s="154">
        <v>8</v>
      </c>
      <c r="I13" s="154">
        <v>9</v>
      </c>
      <c r="J13" s="154">
        <v>10</v>
      </c>
      <c r="K13" s="154">
        <v>11</v>
      </c>
      <c r="L13" s="154">
        <v>12</v>
      </c>
      <c r="M13" s="154">
        <v>13</v>
      </c>
      <c r="N13" s="154">
        <v>14</v>
      </c>
      <c r="O13" s="154">
        <v>15</v>
      </c>
      <c r="P13" s="154">
        <v>16</v>
      </c>
      <c r="Q13" s="154" t="s">
        <v>6</v>
      </c>
    </row>
    <row r="14" spans="1:41" s="33" customFormat="1" ht="20.25">
      <c r="A14" s="155" t="s">
        <v>7</v>
      </c>
      <c r="B14" s="156" t="s">
        <v>62</v>
      </c>
      <c r="C14" s="157"/>
      <c r="D14" s="168">
        <f>SUM(D15:D25)</f>
        <v>16430000</v>
      </c>
      <c r="E14" s="168">
        <f>SUM(E15:E25)</f>
        <v>0</v>
      </c>
      <c r="F14" s="168">
        <f aca="true" t="shared" si="0" ref="F14:Q14">SUM(F15:F25)</f>
        <v>16430000</v>
      </c>
      <c r="G14" s="169">
        <f t="shared" si="0"/>
        <v>16430000</v>
      </c>
      <c r="H14" s="169">
        <f t="shared" si="0"/>
        <v>16430000</v>
      </c>
      <c r="I14" s="169">
        <f t="shared" si="0"/>
        <v>0</v>
      </c>
      <c r="J14" s="169">
        <f t="shared" si="0"/>
        <v>0</v>
      </c>
      <c r="K14" s="169">
        <f t="shared" si="0"/>
        <v>0</v>
      </c>
      <c r="L14" s="169">
        <f t="shared" si="0"/>
        <v>0</v>
      </c>
      <c r="M14" s="169">
        <f t="shared" si="0"/>
        <v>0</v>
      </c>
      <c r="N14" s="169">
        <f t="shared" si="0"/>
        <v>0</v>
      </c>
      <c r="O14" s="169">
        <f t="shared" si="0"/>
        <v>0</v>
      </c>
      <c r="P14" s="169">
        <f t="shared" si="0"/>
        <v>0</v>
      </c>
      <c r="Q14" s="170">
        <f t="shared" si="0"/>
        <v>0</v>
      </c>
      <c r="T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</row>
    <row r="15" spans="1:41" ht="20.25">
      <c r="A15" s="158">
        <v>1</v>
      </c>
      <c r="B15" s="13" t="s">
        <v>20</v>
      </c>
      <c r="C15" s="159">
        <v>611100</v>
      </c>
      <c r="D15" s="118">
        <f>'Tab 2'!E15</f>
        <v>4631000</v>
      </c>
      <c r="E15" s="118">
        <f>'Tab 2'!F15</f>
        <v>0</v>
      </c>
      <c r="F15" s="118">
        <f>'Tab 2'!G15</f>
        <v>4631000</v>
      </c>
      <c r="G15" s="118">
        <f aca="true" t="shared" si="1" ref="G15:G81">SUM(H15:Q15)</f>
        <v>4631000</v>
      </c>
      <c r="H15" s="118">
        <f>'Tab 3'!G15</f>
        <v>4631000</v>
      </c>
      <c r="I15" s="118">
        <f>'Tab 4 PPN2'!G15</f>
        <v>0</v>
      </c>
      <c r="J15" s="118">
        <f>'Tab 4 PPN3'!G15</f>
        <v>0</v>
      </c>
      <c r="K15" s="118">
        <f>'Tab 4 PPN1 (3)'!G15</f>
        <v>0</v>
      </c>
      <c r="L15" s="118">
        <f>'Tab 4 PPN1 (4)'!G15</f>
        <v>0</v>
      </c>
      <c r="M15" s="118">
        <f>'Tab 4 PPN1 (5)'!G15</f>
        <v>0</v>
      </c>
      <c r="N15" s="118">
        <f>'Tab 4 PPN1 (6)'!G15</f>
        <v>0</v>
      </c>
      <c r="O15" s="118">
        <f>'Tab 4 PPN1 (7)'!G15</f>
        <v>0</v>
      </c>
      <c r="P15" s="118">
        <f>'Tab 4 PPN1 (8)'!G15</f>
        <v>0</v>
      </c>
      <c r="Q15" s="119">
        <f>'Tab 4 PPN1 (9)'!G15</f>
        <v>0</v>
      </c>
      <c r="S15" s="46"/>
      <c r="T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</row>
    <row r="16" spans="1:41" ht="37.5">
      <c r="A16" s="160">
        <v>2</v>
      </c>
      <c r="B16" s="18" t="s">
        <v>40</v>
      </c>
      <c r="C16" s="14">
        <v>611200</v>
      </c>
      <c r="D16" s="118">
        <f>'Tab 2'!E16</f>
        <v>742000</v>
      </c>
      <c r="E16" s="118">
        <f>'Tab 2'!F16</f>
        <v>0</v>
      </c>
      <c r="F16" s="118">
        <f>'Tab 2'!G16</f>
        <v>742000</v>
      </c>
      <c r="G16" s="118">
        <f t="shared" si="1"/>
        <v>742000</v>
      </c>
      <c r="H16" s="118">
        <f>'Tab 3'!G16</f>
        <v>742000</v>
      </c>
      <c r="I16" s="118">
        <f>'Tab 4 PPN2'!G16</f>
        <v>0</v>
      </c>
      <c r="J16" s="118">
        <f>'Tab 4 PPN3'!G16</f>
        <v>0</v>
      </c>
      <c r="K16" s="118">
        <f>'Tab 4 PPN1 (3)'!G16</f>
        <v>0</v>
      </c>
      <c r="L16" s="118">
        <f>'Tab 4 PPN1 (4)'!G16</f>
        <v>0</v>
      </c>
      <c r="M16" s="118">
        <f>'Tab 4 PPN1 (5)'!G16</f>
        <v>0</v>
      </c>
      <c r="N16" s="118">
        <f>'Tab 4 PPN1 (6)'!G16</f>
        <v>0</v>
      </c>
      <c r="O16" s="118">
        <f>'Tab 4 PPN1 (7)'!G16</f>
        <v>0</v>
      </c>
      <c r="P16" s="118">
        <f>'Tab 4 PPN1 (8)'!G16</f>
        <v>0</v>
      </c>
      <c r="Q16" s="119">
        <f>'Tab 4 PPN1 (9)'!G16</f>
        <v>0</v>
      </c>
      <c r="S16" s="46"/>
      <c r="T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</row>
    <row r="17" spans="1:41" ht="20.25">
      <c r="A17" s="160">
        <v>3</v>
      </c>
      <c r="B17" s="13" t="s">
        <v>8</v>
      </c>
      <c r="C17" s="14">
        <v>613100</v>
      </c>
      <c r="D17" s="118">
        <f>'Tab 2'!E17</f>
        <v>190000</v>
      </c>
      <c r="E17" s="118">
        <f>'Tab 2'!F17</f>
        <v>0</v>
      </c>
      <c r="F17" s="118">
        <f>'Tab 2'!G17</f>
        <v>190000</v>
      </c>
      <c r="G17" s="118">
        <f t="shared" si="1"/>
        <v>190000</v>
      </c>
      <c r="H17" s="118">
        <f>'Tab 3'!G17</f>
        <v>190000</v>
      </c>
      <c r="I17" s="118">
        <f>'Tab 4 PPN2'!G17</f>
        <v>0</v>
      </c>
      <c r="J17" s="118">
        <f>'Tab 4 PPN3'!G17</f>
        <v>0</v>
      </c>
      <c r="K17" s="118">
        <f>'Tab 4 PPN1 (3)'!G17</f>
        <v>0</v>
      </c>
      <c r="L17" s="118">
        <f>'Tab 4 PPN1 (4)'!G17</f>
        <v>0</v>
      </c>
      <c r="M17" s="118">
        <f>'Tab 4 PPN1 (5)'!G17</f>
        <v>0</v>
      </c>
      <c r="N17" s="118">
        <f>'Tab 4 PPN1 (6)'!G17</f>
        <v>0</v>
      </c>
      <c r="O17" s="118">
        <f>'Tab 4 PPN1 (7)'!G17</f>
        <v>0</v>
      </c>
      <c r="P17" s="118">
        <f>'Tab 4 PPN1 (8)'!G17</f>
        <v>0</v>
      </c>
      <c r="Q17" s="119">
        <f>'Tab 4 PPN1 (9)'!G17</f>
        <v>0</v>
      </c>
      <c r="S17" s="46"/>
      <c r="T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</row>
    <row r="18" spans="1:41" ht="37.5">
      <c r="A18" s="160">
        <v>4</v>
      </c>
      <c r="B18" s="18" t="s">
        <v>41</v>
      </c>
      <c r="C18" s="14">
        <v>613200</v>
      </c>
      <c r="D18" s="118">
        <f>'Tab 2'!E18</f>
        <v>145000</v>
      </c>
      <c r="E18" s="118">
        <f>'Tab 2'!F18</f>
        <v>0</v>
      </c>
      <c r="F18" s="118">
        <f>'Tab 2'!G18</f>
        <v>145000</v>
      </c>
      <c r="G18" s="118">
        <f t="shared" si="1"/>
        <v>145000</v>
      </c>
      <c r="H18" s="118">
        <f>'Tab 3'!G18</f>
        <v>145000</v>
      </c>
      <c r="I18" s="118">
        <f>'Tab 4 PPN2'!G18</f>
        <v>0</v>
      </c>
      <c r="J18" s="118">
        <f>'Tab 4 PPN3'!G18</f>
        <v>0</v>
      </c>
      <c r="K18" s="118">
        <f>'Tab 4 PPN1 (3)'!G18</f>
        <v>0</v>
      </c>
      <c r="L18" s="118">
        <f>'Tab 4 PPN1 (4)'!G18</f>
        <v>0</v>
      </c>
      <c r="M18" s="118">
        <f>'Tab 4 PPN1 (5)'!G18</f>
        <v>0</v>
      </c>
      <c r="N18" s="118">
        <f>'Tab 4 PPN1 (6)'!G18</f>
        <v>0</v>
      </c>
      <c r="O18" s="118">
        <f>'Tab 4 PPN1 (7)'!G18</f>
        <v>0</v>
      </c>
      <c r="P18" s="118">
        <f>'Tab 4 PPN1 (8)'!G18</f>
        <v>0</v>
      </c>
      <c r="Q18" s="119">
        <f>'Tab 4 PPN1 (9)'!G18</f>
        <v>0</v>
      </c>
      <c r="S18" s="46"/>
      <c r="T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</row>
    <row r="19" spans="1:41" ht="37.5">
      <c r="A19" s="160">
        <v>5</v>
      </c>
      <c r="B19" s="18" t="s">
        <v>9</v>
      </c>
      <c r="C19" s="14">
        <v>613300</v>
      </c>
      <c r="D19" s="118">
        <f>'Tab 2'!E19</f>
        <v>33000</v>
      </c>
      <c r="E19" s="118">
        <f>'Tab 2'!F19</f>
        <v>0</v>
      </c>
      <c r="F19" s="118">
        <f>'Tab 2'!G19</f>
        <v>33000</v>
      </c>
      <c r="G19" s="118">
        <f t="shared" si="1"/>
        <v>33000</v>
      </c>
      <c r="H19" s="118">
        <f>'Tab 3'!G19</f>
        <v>33000</v>
      </c>
      <c r="I19" s="118">
        <f>'Tab 4 PPN2'!G19</f>
        <v>0</v>
      </c>
      <c r="J19" s="118">
        <f>'Tab 4 PPN3'!G19</f>
        <v>0</v>
      </c>
      <c r="K19" s="118">
        <f>'Tab 4 PPN1 (3)'!G19</f>
        <v>0</v>
      </c>
      <c r="L19" s="118">
        <f>'Tab 4 PPN1 (4)'!G19</f>
        <v>0</v>
      </c>
      <c r="M19" s="118">
        <f>'Tab 4 PPN1 (5)'!G19</f>
        <v>0</v>
      </c>
      <c r="N19" s="118">
        <f>'Tab 4 PPN1 (6)'!G19</f>
        <v>0</v>
      </c>
      <c r="O19" s="118">
        <f>'Tab 4 PPN1 (7)'!G19</f>
        <v>0</v>
      </c>
      <c r="P19" s="118">
        <f>'Tab 4 PPN1 (8)'!G19</f>
        <v>0</v>
      </c>
      <c r="Q19" s="119">
        <f>'Tab 4 PPN1 (9)'!G19</f>
        <v>0</v>
      </c>
      <c r="S19" s="46"/>
      <c r="T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</row>
    <row r="20" spans="1:41" ht="20.25">
      <c r="A20" s="160">
        <v>6</v>
      </c>
      <c r="B20" s="13" t="s">
        <v>21</v>
      </c>
      <c r="C20" s="14">
        <v>613400</v>
      </c>
      <c r="D20" s="118">
        <f>'Tab 2'!E20</f>
        <v>55000</v>
      </c>
      <c r="E20" s="118">
        <f>'Tab 2'!F20</f>
        <v>0</v>
      </c>
      <c r="F20" s="118">
        <f>'Tab 2'!G20</f>
        <v>55000</v>
      </c>
      <c r="G20" s="118">
        <f t="shared" si="1"/>
        <v>55000</v>
      </c>
      <c r="H20" s="118">
        <f>'Tab 3'!G20</f>
        <v>55000</v>
      </c>
      <c r="I20" s="118">
        <f>'Tab 4 PPN2'!G20</f>
        <v>0</v>
      </c>
      <c r="J20" s="118">
        <f>'Tab 4 PPN3'!G20</f>
        <v>0</v>
      </c>
      <c r="K20" s="118">
        <f>'Tab 4 PPN1 (3)'!G20</f>
        <v>0</v>
      </c>
      <c r="L20" s="118">
        <f>'Tab 4 PPN1 (4)'!G20</f>
        <v>0</v>
      </c>
      <c r="M20" s="118">
        <f>'Tab 4 PPN1 (5)'!G20</f>
        <v>0</v>
      </c>
      <c r="N20" s="118">
        <f>'Tab 4 PPN1 (6)'!G20</f>
        <v>0</v>
      </c>
      <c r="O20" s="118">
        <f>'Tab 4 PPN1 (7)'!G20</f>
        <v>0</v>
      </c>
      <c r="P20" s="118">
        <f>'Tab 4 PPN1 (8)'!G20</f>
        <v>0</v>
      </c>
      <c r="Q20" s="119">
        <f>'Tab 4 PPN1 (9)'!G20</f>
        <v>0</v>
      </c>
      <c r="S20" s="46"/>
      <c r="T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</row>
    <row r="21" spans="1:41" ht="20.25">
      <c r="A21" s="160">
        <v>7</v>
      </c>
      <c r="B21" s="18" t="s">
        <v>22</v>
      </c>
      <c r="C21" s="14">
        <v>613500</v>
      </c>
      <c r="D21" s="118">
        <f>'Tab 2'!E21</f>
        <v>72000</v>
      </c>
      <c r="E21" s="118">
        <f>'Tab 2'!F21</f>
        <v>0</v>
      </c>
      <c r="F21" s="118">
        <f>'Tab 2'!G21</f>
        <v>72000</v>
      </c>
      <c r="G21" s="118">
        <f t="shared" si="1"/>
        <v>72000</v>
      </c>
      <c r="H21" s="118">
        <f>'Tab 3'!G21</f>
        <v>72000</v>
      </c>
      <c r="I21" s="118">
        <f>'Tab 4 PPN2'!G21</f>
        <v>0</v>
      </c>
      <c r="J21" s="118">
        <f>'Tab 4 PPN3'!G21</f>
        <v>0</v>
      </c>
      <c r="K21" s="118">
        <f>'Tab 4 PPN1 (3)'!G21</f>
        <v>0</v>
      </c>
      <c r="L21" s="118">
        <f>'Tab 4 PPN1 (4)'!G21</f>
        <v>0</v>
      </c>
      <c r="M21" s="118">
        <f>'Tab 4 PPN1 (5)'!G21</f>
        <v>0</v>
      </c>
      <c r="N21" s="118">
        <f>'Tab 4 PPN1 (6)'!G21</f>
        <v>0</v>
      </c>
      <c r="O21" s="118">
        <f>'Tab 4 PPN1 (7)'!G21</f>
        <v>0</v>
      </c>
      <c r="P21" s="118">
        <f>'Tab 4 PPN1 (8)'!G21</f>
        <v>0</v>
      </c>
      <c r="Q21" s="119">
        <f>'Tab 4 PPN1 (9)'!G21</f>
        <v>0</v>
      </c>
      <c r="S21" s="46"/>
      <c r="T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</row>
    <row r="22" spans="1:41" ht="20.25">
      <c r="A22" s="160">
        <v>8</v>
      </c>
      <c r="B22" s="13" t="s">
        <v>59</v>
      </c>
      <c r="C22" s="14">
        <v>613600</v>
      </c>
      <c r="D22" s="118">
        <f>'Tab 2'!E22</f>
        <v>9702000</v>
      </c>
      <c r="E22" s="118">
        <f>'Tab 2'!F22</f>
        <v>0</v>
      </c>
      <c r="F22" s="118">
        <f>'Tab 2'!G22</f>
        <v>9702000</v>
      </c>
      <c r="G22" s="118">
        <f t="shared" si="1"/>
        <v>9702000</v>
      </c>
      <c r="H22" s="118">
        <f>'Tab 3'!G22</f>
        <v>9702000</v>
      </c>
      <c r="I22" s="118">
        <f>'Tab 4 PPN2'!G22</f>
        <v>0</v>
      </c>
      <c r="J22" s="118">
        <f>'Tab 4 PPN3'!G22</f>
        <v>0</v>
      </c>
      <c r="K22" s="118">
        <f>'Tab 4 PPN1 (3)'!G22</f>
        <v>0</v>
      </c>
      <c r="L22" s="118">
        <f>'Tab 4 PPN1 (4)'!G22</f>
        <v>0</v>
      </c>
      <c r="M22" s="118">
        <f>'Tab 4 PPN1 (5)'!G22</f>
        <v>0</v>
      </c>
      <c r="N22" s="118">
        <f>'Tab 4 PPN1 (6)'!G22</f>
        <v>0</v>
      </c>
      <c r="O22" s="118">
        <f>'Tab 4 PPN1 (7)'!G22</f>
        <v>0</v>
      </c>
      <c r="P22" s="118">
        <f>'Tab 4 PPN1 (8)'!G22</f>
        <v>0</v>
      </c>
      <c r="Q22" s="119">
        <f>'Tab 4 PPN1 (9)'!G22</f>
        <v>0</v>
      </c>
      <c r="S22" s="46"/>
      <c r="T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</row>
    <row r="23" spans="1:41" ht="20.25">
      <c r="A23" s="160">
        <v>9</v>
      </c>
      <c r="B23" s="13" t="s">
        <v>10</v>
      </c>
      <c r="C23" s="14">
        <v>613700</v>
      </c>
      <c r="D23" s="118">
        <f>'Tab 2'!E23</f>
        <v>440000</v>
      </c>
      <c r="E23" s="118">
        <f>'Tab 2'!F23</f>
        <v>0</v>
      </c>
      <c r="F23" s="118">
        <f>'Tab 2'!G23</f>
        <v>440000</v>
      </c>
      <c r="G23" s="118">
        <f t="shared" si="1"/>
        <v>440000</v>
      </c>
      <c r="H23" s="118">
        <f>'Tab 3'!G23</f>
        <v>440000</v>
      </c>
      <c r="I23" s="118">
        <f>'Tab 4 PPN2'!G23</f>
        <v>0</v>
      </c>
      <c r="J23" s="118">
        <f>'Tab 4 PPN3'!G23</f>
        <v>0</v>
      </c>
      <c r="K23" s="118">
        <f>'Tab 4 PPN1 (3)'!G23</f>
        <v>0</v>
      </c>
      <c r="L23" s="118">
        <f>'Tab 4 PPN1 (4)'!G23</f>
        <v>0</v>
      </c>
      <c r="M23" s="118">
        <f>'Tab 4 PPN1 (5)'!G23</f>
        <v>0</v>
      </c>
      <c r="N23" s="118">
        <f>'Tab 4 PPN1 (6)'!G23</f>
        <v>0</v>
      </c>
      <c r="O23" s="118">
        <f>'Tab 4 PPN1 (7)'!G23</f>
        <v>0</v>
      </c>
      <c r="P23" s="118">
        <f>'Tab 4 PPN1 (8)'!G23</f>
        <v>0</v>
      </c>
      <c r="Q23" s="119">
        <f>'Tab 4 PPN1 (9)'!G23</f>
        <v>0</v>
      </c>
      <c r="S23" s="46"/>
      <c r="T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</row>
    <row r="24" spans="1:41" ht="42" customHeight="1">
      <c r="A24" s="160">
        <v>10</v>
      </c>
      <c r="B24" s="18" t="s">
        <v>42</v>
      </c>
      <c r="C24" s="14">
        <v>613800</v>
      </c>
      <c r="D24" s="118">
        <f>'Tab 2'!E24</f>
        <v>20000</v>
      </c>
      <c r="E24" s="118">
        <f>'Tab 2'!F24</f>
        <v>0</v>
      </c>
      <c r="F24" s="118">
        <f>'Tab 2'!G24</f>
        <v>20000</v>
      </c>
      <c r="G24" s="118">
        <f t="shared" si="1"/>
        <v>20000</v>
      </c>
      <c r="H24" s="118">
        <f>'Tab 3'!G24</f>
        <v>20000</v>
      </c>
      <c r="I24" s="118">
        <f>'Tab 4 PPN2'!G24</f>
        <v>0</v>
      </c>
      <c r="J24" s="118">
        <f>'Tab 4 PPN3'!G24</f>
        <v>0</v>
      </c>
      <c r="K24" s="118">
        <f>'Tab 4 PPN1 (3)'!G24</f>
        <v>0</v>
      </c>
      <c r="L24" s="118">
        <f>'Tab 4 PPN1 (4)'!G24</f>
        <v>0</v>
      </c>
      <c r="M24" s="118">
        <f>'Tab 4 PPN1 (5)'!G24</f>
        <v>0</v>
      </c>
      <c r="N24" s="118">
        <f>'Tab 4 PPN1 (6)'!G24</f>
        <v>0</v>
      </c>
      <c r="O24" s="118">
        <f>'Tab 4 PPN1 (7)'!G24</f>
        <v>0</v>
      </c>
      <c r="P24" s="118">
        <f>'Tab 4 PPN1 (8)'!G24</f>
        <v>0</v>
      </c>
      <c r="Q24" s="119">
        <f>'Tab 4 PPN1 (9)'!G24</f>
        <v>0</v>
      </c>
      <c r="S24" s="46"/>
      <c r="T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</row>
    <row r="25" spans="1:41" ht="37.5">
      <c r="A25" s="160">
        <v>11</v>
      </c>
      <c r="B25" s="18" t="s">
        <v>11</v>
      </c>
      <c r="C25" s="14">
        <v>613900</v>
      </c>
      <c r="D25" s="118">
        <f>'Tab 2'!E25</f>
        <v>400000</v>
      </c>
      <c r="E25" s="118">
        <f>'Tab 2'!F25</f>
        <v>0</v>
      </c>
      <c r="F25" s="118">
        <f>'Tab 2'!G25</f>
        <v>400000</v>
      </c>
      <c r="G25" s="118">
        <f t="shared" si="1"/>
        <v>400000</v>
      </c>
      <c r="H25" s="118">
        <f>'Tab 3'!G25</f>
        <v>400000</v>
      </c>
      <c r="I25" s="118">
        <f>'Tab 4 PPN2'!G25</f>
        <v>0</v>
      </c>
      <c r="J25" s="118">
        <f>'Tab 4 PPN3'!G25</f>
        <v>0</v>
      </c>
      <c r="K25" s="118">
        <f>'Tab 4 PPN1 (3)'!G25</f>
        <v>0</v>
      </c>
      <c r="L25" s="118">
        <f>'Tab 4 PPN1 (4)'!G25</f>
        <v>0</v>
      </c>
      <c r="M25" s="118">
        <f>'Tab 4 PPN1 (5)'!G25</f>
        <v>0</v>
      </c>
      <c r="N25" s="118">
        <f>'Tab 4 PPN1 (6)'!G25</f>
        <v>0</v>
      </c>
      <c r="O25" s="118">
        <f>'Tab 4 PPN1 (7)'!G25</f>
        <v>0</v>
      </c>
      <c r="P25" s="118">
        <f>'Tab 4 PPN1 (8)'!G25</f>
        <v>0</v>
      </c>
      <c r="Q25" s="119">
        <f>'Tab 4 PPN1 (9)'!G25</f>
        <v>0</v>
      </c>
      <c r="S25" s="46"/>
      <c r="T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</row>
    <row r="26" spans="1:41" s="33" customFormat="1" ht="65.25" customHeight="1" thickBot="1">
      <c r="A26" s="161" t="s">
        <v>12</v>
      </c>
      <c r="B26" s="162" t="s">
        <v>61</v>
      </c>
      <c r="C26" s="163">
        <v>614000</v>
      </c>
      <c r="D26" s="171">
        <f>'Tab 2'!E26</f>
        <v>785000</v>
      </c>
      <c r="E26" s="171">
        <f>'Tab 2'!F26</f>
        <v>0</v>
      </c>
      <c r="F26" s="171">
        <f>'Tab 2'!G26</f>
        <v>785000</v>
      </c>
      <c r="G26" s="171">
        <f t="shared" si="1"/>
        <v>785000</v>
      </c>
      <c r="H26" s="171">
        <f>'Tab 3'!G26</f>
        <v>785000</v>
      </c>
      <c r="I26" s="171">
        <f>'Tab 4 PPN2'!G26</f>
        <v>0</v>
      </c>
      <c r="J26" s="171">
        <f>'Tab 4 PPN3'!G26</f>
        <v>0</v>
      </c>
      <c r="K26" s="171">
        <f>'Tab 4 PPN1 (3)'!G26</f>
        <v>0</v>
      </c>
      <c r="L26" s="171">
        <f>'Tab 4 PPN1 (4)'!G26</f>
        <v>0</v>
      </c>
      <c r="M26" s="171">
        <f>'Tab 4 PPN1 (5)'!G26</f>
        <v>0</v>
      </c>
      <c r="N26" s="171">
        <f>'Tab 4 PPN1 (6)'!G26</f>
        <v>0</v>
      </c>
      <c r="O26" s="171">
        <f>'Tab 4 PPN1 (7)'!G26</f>
        <v>0</v>
      </c>
      <c r="P26" s="171">
        <f>'Tab 4 PPN1 (8)'!G26</f>
        <v>0</v>
      </c>
      <c r="Q26" s="171">
        <f>'Tab 4 PPN1 (9)'!G26</f>
        <v>0</v>
      </c>
      <c r="R26" s="34"/>
      <c r="T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</row>
    <row r="27" spans="1:41" ht="37.5">
      <c r="A27" s="314">
        <v>1</v>
      </c>
      <c r="B27" s="315" t="s">
        <v>43</v>
      </c>
      <c r="C27" s="316">
        <v>614100</v>
      </c>
      <c r="D27" s="317">
        <f>'Tab 2'!E27</f>
        <v>300000</v>
      </c>
      <c r="E27" s="317">
        <f>'Tab 2'!F27</f>
        <v>0</v>
      </c>
      <c r="F27" s="317">
        <f>'Tab 2'!G27</f>
        <v>300000</v>
      </c>
      <c r="G27" s="317">
        <f t="shared" si="1"/>
        <v>300000</v>
      </c>
      <c r="H27" s="317">
        <f>'Tab 3'!G27</f>
        <v>300000</v>
      </c>
      <c r="I27" s="317">
        <f>'Tab 4 PPN2'!G27</f>
        <v>0</v>
      </c>
      <c r="J27" s="317">
        <f>'Tab 4 PPN3'!G27</f>
        <v>0</v>
      </c>
      <c r="K27" s="317">
        <f>'Tab 4 PPN1 (3)'!G27</f>
        <v>0</v>
      </c>
      <c r="L27" s="317">
        <f>'Tab 4 PPN1 (4)'!G27</f>
        <v>0</v>
      </c>
      <c r="M27" s="317">
        <f>'Tab 4 PPN1 (5)'!G27</f>
        <v>0</v>
      </c>
      <c r="N27" s="317">
        <f>'Tab 4 PPN1 (6)'!G27</f>
        <v>0</v>
      </c>
      <c r="O27" s="317">
        <f>'Tab 4 PPN1 (7)'!G27</f>
        <v>0</v>
      </c>
      <c r="P27" s="317">
        <f>'Tab 4 PPN1 (8)'!G27</f>
        <v>0</v>
      </c>
      <c r="Q27" s="318">
        <f>'Tab 4 PPN1 (9)'!G27</f>
        <v>0</v>
      </c>
      <c r="T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</row>
    <row r="28" spans="1:41" ht="20.25">
      <c r="A28" s="165"/>
      <c r="B28" s="495" t="s">
        <v>257</v>
      </c>
      <c r="C28" s="496" t="s">
        <v>260</v>
      </c>
      <c r="D28" s="118">
        <f>'Tab 2'!E28</f>
        <v>70000</v>
      </c>
      <c r="E28" s="118">
        <f>'Tab 2'!F28</f>
        <v>0</v>
      </c>
      <c r="F28" s="118">
        <f>'Tab 2'!G28</f>
        <v>70000</v>
      </c>
      <c r="G28" s="118">
        <f t="shared" si="1"/>
        <v>70000</v>
      </c>
      <c r="H28" s="118">
        <f>'Tab 3'!G28</f>
        <v>70000</v>
      </c>
      <c r="I28" s="118">
        <f>'Tab 4 PPN2'!G28</f>
        <v>0</v>
      </c>
      <c r="J28" s="118">
        <f>'Tab 4 PPN3'!G28</f>
        <v>0</v>
      </c>
      <c r="K28" s="118">
        <f>'Tab 4 PPN1 (3)'!G28</f>
        <v>0</v>
      </c>
      <c r="L28" s="118">
        <f>'Tab 4 PPN1 (4)'!G28</f>
        <v>0</v>
      </c>
      <c r="M28" s="118">
        <f>'Tab 4 PPN1 (5)'!G28</f>
        <v>0</v>
      </c>
      <c r="N28" s="118">
        <f>'Tab 4 PPN1 (6)'!G28</f>
        <v>0</v>
      </c>
      <c r="O28" s="118">
        <f>'Tab 4 PPN1 (7)'!G28</f>
        <v>0</v>
      </c>
      <c r="P28" s="118">
        <f>'Tab 4 PPN1 (8)'!G28</f>
        <v>0</v>
      </c>
      <c r="Q28" s="119">
        <f>'Tab 4 PPN1 (9)'!G28</f>
        <v>0</v>
      </c>
      <c r="T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</row>
    <row r="29" spans="1:41" ht="20.25">
      <c r="A29" s="165"/>
      <c r="B29" s="495" t="s">
        <v>258</v>
      </c>
      <c r="C29" s="496" t="s">
        <v>261</v>
      </c>
      <c r="D29" s="118">
        <f>'Tab 2'!E29</f>
        <v>165000</v>
      </c>
      <c r="E29" s="118">
        <f>'Tab 2'!F29</f>
        <v>0</v>
      </c>
      <c r="F29" s="118">
        <f>'Tab 2'!G29</f>
        <v>165000</v>
      </c>
      <c r="G29" s="118">
        <f t="shared" si="1"/>
        <v>165000</v>
      </c>
      <c r="H29" s="118">
        <f>'Tab 3'!G29</f>
        <v>165000</v>
      </c>
      <c r="I29" s="118">
        <f>'Tab 4 PPN2'!G29</f>
        <v>0</v>
      </c>
      <c r="J29" s="118">
        <f>'Tab 4 PPN3'!G29</f>
        <v>0</v>
      </c>
      <c r="K29" s="118">
        <f>'Tab 4 PPN1 (3)'!G29</f>
        <v>0</v>
      </c>
      <c r="L29" s="118">
        <f>'Tab 4 PPN1 (4)'!G29</f>
        <v>0</v>
      </c>
      <c r="M29" s="118">
        <f>'Tab 4 PPN1 (5)'!G29</f>
        <v>0</v>
      </c>
      <c r="N29" s="118">
        <f>'Tab 4 PPN1 (6)'!G29</f>
        <v>0</v>
      </c>
      <c r="O29" s="118">
        <f>'Tab 4 PPN1 (7)'!G29</f>
        <v>0</v>
      </c>
      <c r="P29" s="118">
        <f>'Tab 4 PPN1 (8)'!G29</f>
        <v>0</v>
      </c>
      <c r="Q29" s="119">
        <f>'Tab 4 PPN1 (9)'!G29</f>
        <v>0</v>
      </c>
      <c r="T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</row>
    <row r="30" spans="1:41" ht="20.25">
      <c r="A30" s="165"/>
      <c r="B30" s="495" t="s">
        <v>259</v>
      </c>
      <c r="C30" s="496" t="s">
        <v>262</v>
      </c>
      <c r="D30" s="118">
        <f>'Tab 2'!E30</f>
        <v>65000</v>
      </c>
      <c r="E30" s="118">
        <f>'Tab 2'!F30</f>
        <v>0</v>
      </c>
      <c r="F30" s="118">
        <f>'Tab 2'!G30</f>
        <v>65000</v>
      </c>
      <c r="G30" s="118">
        <f t="shared" si="1"/>
        <v>65000</v>
      </c>
      <c r="H30" s="118">
        <f>'Tab 3'!G30</f>
        <v>65000</v>
      </c>
      <c r="I30" s="118">
        <f>'Tab 4 PPN2'!G30</f>
        <v>0</v>
      </c>
      <c r="J30" s="118">
        <f>'Tab 4 PPN3'!G30</f>
        <v>0</v>
      </c>
      <c r="K30" s="118">
        <f>'Tab 4 PPN1 (3)'!G30</f>
        <v>0</v>
      </c>
      <c r="L30" s="118">
        <f>'Tab 4 PPN1 (4)'!G30</f>
        <v>0</v>
      </c>
      <c r="M30" s="118">
        <f>'Tab 4 PPN1 (5)'!G30</f>
        <v>0</v>
      </c>
      <c r="N30" s="118">
        <f>'Tab 4 PPN1 (6)'!G30</f>
        <v>0</v>
      </c>
      <c r="O30" s="118">
        <f>'Tab 4 PPN1 (7)'!G30</f>
        <v>0</v>
      </c>
      <c r="P30" s="118">
        <f>'Tab 4 PPN1 (8)'!G30</f>
        <v>0</v>
      </c>
      <c r="Q30" s="119">
        <f>'Tab 4 PPN1 (9)'!G30</f>
        <v>0</v>
      </c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</row>
    <row r="31" spans="1:41" ht="20.25" hidden="1">
      <c r="A31" s="165"/>
      <c r="B31" s="15"/>
      <c r="C31" s="16"/>
      <c r="D31" s="118">
        <f>'Tab 2'!E31</f>
        <v>0</v>
      </c>
      <c r="E31" s="118">
        <f>'Tab 2'!F31</f>
        <v>0</v>
      </c>
      <c r="F31" s="118">
        <f>'Tab 2'!G31</f>
        <v>0</v>
      </c>
      <c r="G31" s="118">
        <f t="shared" si="1"/>
        <v>0</v>
      </c>
      <c r="H31" s="118">
        <f>'Tab 3'!G31</f>
        <v>0</v>
      </c>
      <c r="I31" s="118">
        <f>'Tab 4 PPN2'!G31</f>
        <v>0</v>
      </c>
      <c r="J31" s="118">
        <f>'Tab 4 PPN3'!G31</f>
        <v>0</v>
      </c>
      <c r="K31" s="118">
        <f>'Tab 4 PPN1 (3)'!G31</f>
        <v>0</v>
      </c>
      <c r="L31" s="118">
        <f>'Tab 4 PPN1 (4)'!G31</f>
        <v>0</v>
      </c>
      <c r="M31" s="118">
        <f>'Tab 4 PPN1 (5)'!G31</f>
        <v>0</v>
      </c>
      <c r="N31" s="118">
        <f>'Tab 4 PPN1 (6)'!G31</f>
        <v>0</v>
      </c>
      <c r="O31" s="118">
        <f>'Tab 4 PPN1 (7)'!G31</f>
        <v>0</v>
      </c>
      <c r="P31" s="118">
        <f>'Tab 4 PPN1 (8)'!G31</f>
        <v>0</v>
      </c>
      <c r="Q31" s="119">
        <f>'Tab 4 PPN1 (9)'!G31</f>
        <v>0</v>
      </c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</row>
    <row r="32" spans="1:41" ht="20.25" hidden="1">
      <c r="A32" s="165"/>
      <c r="B32" s="15"/>
      <c r="C32" s="16"/>
      <c r="D32" s="118">
        <f>'Tab 2'!E32</f>
        <v>0</v>
      </c>
      <c r="E32" s="118">
        <f>'Tab 2'!F32</f>
        <v>0</v>
      </c>
      <c r="F32" s="118">
        <f>'Tab 2'!G32</f>
        <v>0</v>
      </c>
      <c r="G32" s="118">
        <f t="shared" si="1"/>
        <v>0</v>
      </c>
      <c r="H32" s="118">
        <f>'Tab 3'!G32</f>
        <v>0</v>
      </c>
      <c r="I32" s="118">
        <f>'Tab 4 PPN2'!G32</f>
        <v>0</v>
      </c>
      <c r="J32" s="118">
        <f>'Tab 4 PPN3'!G32</f>
        <v>0</v>
      </c>
      <c r="K32" s="118">
        <f>'Tab 4 PPN1 (3)'!G32</f>
        <v>0</v>
      </c>
      <c r="L32" s="118">
        <f>'Tab 4 PPN1 (4)'!G32</f>
        <v>0</v>
      </c>
      <c r="M32" s="118">
        <f>'Tab 4 PPN1 (5)'!G32</f>
        <v>0</v>
      </c>
      <c r="N32" s="118">
        <f>'Tab 4 PPN1 (6)'!G32</f>
        <v>0</v>
      </c>
      <c r="O32" s="118">
        <f>'Tab 4 PPN1 (7)'!G32</f>
        <v>0</v>
      </c>
      <c r="P32" s="118">
        <f>'Tab 4 PPN1 (8)'!G32</f>
        <v>0</v>
      </c>
      <c r="Q32" s="119">
        <f>'Tab 4 PPN1 (9)'!G32</f>
        <v>0</v>
      </c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</row>
    <row r="33" spans="1:41" ht="20.25" hidden="1">
      <c r="A33" s="165"/>
      <c r="B33" s="15"/>
      <c r="C33" s="16"/>
      <c r="D33" s="118">
        <f>'Tab 2'!E33</f>
        <v>0</v>
      </c>
      <c r="E33" s="118">
        <f>'Tab 2'!F33</f>
        <v>0</v>
      </c>
      <c r="F33" s="118">
        <f>'Tab 2'!G33</f>
        <v>0</v>
      </c>
      <c r="G33" s="118">
        <f t="shared" si="1"/>
        <v>0</v>
      </c>
      <c r="H33" s="118">
        <f>'Tab 3'!G33</f>
        <v>0</v>
      </c>
      <c r="I33" s="118">
        <f>'Tab 4 PPN2'!G33</f>
        <v>0</v>
      </c>
      <c r="J33" s="118">
        <f>'Tab 4 PPN3'!G33</f>
        <v>0</v>
      </c>
      <c r="K33" s="118">
        <f>'Tab 4 PPN1 (3)'!G33</f>
        <v>0</v>
      </c>
      <c r="L33" s="118">
        <f>'Tab 4 PPN1 (4)'!G33</f>
        <v>0</v>
      </c>
      <c r="M33" s="118">
        <f>'Tab 4 PPN1 (5)'!G33</f>
        <v>0</v>
      </c>
      <c r="N33" s="118">
        <f>'Tab 4 PPN1 (6)'!G33</f>
        <v>0</v>
      </c>
      <c r="O33" s="118">
        <f>'Tab 4 PPN1 (7)'!G33</f>
        <v>0</v>
      </c>
      <c r="P33" s="118">
        <f>'Tab 4 PPN1 (8)'!G33</f>
        <v>0</v>
      </c>
      <c r="Q33" s="119">
        <f>'Tab 4 PPN1 (9)'!G33</f>
        <v>0</v>
      </c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</row>
    <row r="34" spans="1:41" ht="20.25" hidden="1">
      <c r="A34" s="165"/>
      <c r="B34" s="15"/>
      <c r="C34" s="16"/>
      <c r="D34" s="118">
        <f>'Tab 2'!E34</f>
        <v>0</v>
      </c>
      <c r="E34" s="118">
        <f>'Tab 2'!F34</f>
        <v>0</v>
      </c>
      <c r="F34" s="118">
        <f>'Tab 2'!G34</f>
        <v>0</v>
      </c>
      <c r="G34" s="118">
        <f t="shared" si="1"/>
        <v>0</v>
      </c>
      <c r="H34" s="118">
        <f>'Tab 3'!G34</f>
        <v>0</v>
      </c>
      <c r="I34" s="118">
        <f>'Tab 4 PPN2'!G34</f>
        <v>0</v>
      </c>
      <c r="J34" s="118">
        <f>'Tab 4 PPN3'!G34</f>
        <v>0</v>
      </c>
      <c r="K34" s="118">
        <f>'Tab 4 PPN1 (3)'!G34</f>
        <v>0</v>
      </c>
      <c r="L34" s="118">
        <f>'Tab 4 PPN1 (4)'!G34</f>
        <v>0</v>
      </c>
      <c r="M34" s="118">
        <f>'Tab 4 PPN1 (5)'!G34</f>
        <v>0</v>
      </c>
      <c r="N34" s="118">
        <f>'Tab 4 PPN1 (6)'!G34</f>
        <v>0</v>
      </c>
      <c r="O34" s="118">
        <f>'Tab 4 PPN1 (7)'!G34</f>
        <v>0</v>
      </c>
      <c r="P34" s="118">
        <f>'Tab 4 PPN1 (8)'!G34</f>
        <v>0</v>
      </c>
      <c r="Q34" s="119">
        <f>'Tab 4 PPN1 (9)'!G34</f>
        <v>0</v>
      </c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</row>
    <row r="35" spans="1:41" ht="20.25" hidden="1">
      <c r="A35" s="165"/>
      <c r="B35" s="15"/>
      <c r="C35" s="16"/>
      <c r="D35" s="118">
        <f>'Tab 2'!E35</f>
        <v>0</v>
      </c>
      <c r="E35" s="118">
        <f>'Tab 2'!F35</f>
        <v>0</v>
      </c>
      <c r="F35" s="118">
        <f>'Tab 2'!G35</f>
        <v>0</v>
      </c>
      <c r="G35" s="118">
        <f t="shared" si="1"/>
        <v>0</v>
      </c>
      <c r="H35" s="118">
        <f>'Tab 3'!G35</f>
        <v>0</v>
      </c>
      <c r="I35" s="118">
        <f>'Tab 4 PPN2'!G35</f>
        <v>0</v>
      </c>
      <c r="J35" s="118">
        <f>'Tab 4 PPN3'!G35</f>
        <v>0</v>
      </c>
      <c r="K35" s="118">
        <f>'Tab 4 PPN1 (3)'!G35</f>
        <v>0</v>
      </c>
      <c r="L35" s="118">
        <f>'Tab 4 PPN1 (4)'!G35</f>
        <v>0</v>
      </c>
      <c r="M35" s="118">
        <f>'Tab 4 PPN1 (5)'!G35</f>
        <v>0</v>
      </c>
      <c r="N35" s="118">
        <f>'Tab 4 PPN1 (6)'!G35</f>
        <v>0</v>
      </c>
      <c r="O35" s="118">
        <f>'Tab 4 PPN1 (7)'!G35</f>
        <v>0</v>
      </c>
      <c r="P35" s="118">
        <f>'Tab 4 PPN1 (8)'!G35</f>
        <v>0</v>
      </c>
      <c r="Q35" s="119">
        <f>'Tab 4 PPN1 (9)'!G35</f>
        <v>0</v>
      </c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</row>
    <row r="36" spans="1:41" ht="20.25" hidden="1">
      <c r="A36" s="165"/>
      <c r="B36" s="15"/>
      <c r="C36" s="16"/>
      <c r="D36" s="118">
        <f>'Tab 2'!E36</f>
        <v>0</v>
      </c>
      <c r="E36" s="118">
        <f>'Tab 2'!F36</f>
        <v>0</v>
      </c>
      <c r="F36" s="118">
        <f>'Tab 2'!G36</f>
        <v>0</v>
      </c>
      <c r="G36" s="118">
        <f t="shared" si="1"/>
        <v>0</v>
      </c>
      <c r="H36" s="118">
        <f>'Tab 3'!G36</f>
        <v>0</v>
      </c>
      <c r="I36" s="118">
        <f>'Tab 4 PPN2'!G36</f>
        <v>0</v>
      </c>
      <c r="J36" s="118">
        <f>'Tab 4 PPN3'!G36</f>
        <v>0</v>
      </c>
      <c r="K36" s="118">
        <f>'Tab 4 PPN1 (3)'!G36</f>
        <v>0</v>
      </c>
      <c r="L36" s="118">
        <f>'Tab 4 PPN1 (4)'!G36</f>
        <v>0</v>
      </c>
      <c r="M36" s="118">
        <f>'Tab 4 PPN1 (5)'!G36</f>
        <v>0</v>
      </c>
      <c r="N36" s="118">
        <f>'Tab 4 PPN1 (6)'!G36</f>
        <v>0</v>
      </c>
      <c r="O36" s="118">
        <f>'Tab 4 PPN1 (7)'!G36</f>
        <v>0</v>
      </c>
      <c r="P36" s="118">
        <f>'Tab 4 PPN1 (8)'!G36</f>
        <v>0</v>
      </c>
      <c r="Q36" s="119">
        <f>'Tab 4 PPN1 (9)'!G36</f>
        <v>0</v>
      </c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</row>
    <row r="37" spans="1:41" ht="20.25" hidden="1">
      <c r="A37" s="165"/>
      <c r="B37" s="15"/>
      <c r="C37" s="16"/>
      <c r="D37" s="118">
        <f>'Tab 2'!E37</f>
        <v>0</v>
      </c>
      <c r="E37" s="118">
        <f>'Tab 2'!F37</f>
        <v>0</v>
      </c>
      <c r="F37" s="118">
        <f>'Tab 2'!G37</f>
        <v>0</v>
      </c>
      <c r="G37" s="118">
        <f t="shared" si="1"/>
        <v>0</v>
      </c>
      <c r="H37" s="118">
        <f>'Tab 3'!G37</f>
        <v>0</v>
      </c>
      <c r="I37" s="118">
        <f>'Tab 4 PPN2'!G37</f>
        <v>0</v>
      </c>
      <c r="J37" s="118">
        <f>'Tab 4 PPN3'!G37</f>
        <v>0</v>
      </c>
      <c r="K37" s="118">
        <f>'Tab 4 PPN1 (3)'!G37</f>
        <v>0</v>
      </c>
      <c r="L37" s="118">
        <f>'Tab 4 PPN1 (4)'!G37</f>
        <v>0</v>
      </c>
      <c r="M37" s="118">
        <f>'Tab 4 PPN1 (5)'!G37</f>
        <v>0</v>
      </c>
      <c r="N37" s="118">
        <f>'Tab 4 PPN1 (6)'!G37</f>
        <v>0</v>
      </c>
      <c r="O37" s="118">
        <f>'Tab 4 PPN1 (7)'!G37</f>
        <v>0</v>
      </c>
      <c r="P37" s="118">
        <f>'Tab 4 PPN1 (8)'!G37</f>
        <v>0</v>
      </c>
      <c r="Q37" s="119">
        <f>'Tab 4 PPN1 (9)'!G37</f>
        <v>0</v>
      </c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</row>
    <row r="38" spans="1:41" ht="20.25">
      <c r="A38" s="319">
        <v>2</v>
      </c>
      <c r="B38" s="320" t="s">
        <v>44</v>
      </c>
      <c r="C38" s="321">
        <v>614200</v>
      </c>
      <c r="D38" s="317">
        <f>'Tab 2'!E38</f>
        <v>0</v>
      </c>
      <c r="E38" s="317">
        <f>'Tab 2'!F38</f>
        <v>0</v>
      </c>
      <c r="F38" s="317">
        <f>'Tab 2'!G38</f>
        <v>0</v>
      </c>
      <c r="G38" s="317">
        <f t="shared" si="1"/>
        <v>0</v>
      </c>
      <c r="H38" s="317">
        <f>'Tab 3'!G38</f>
        <v>0</v>
      </c>
      <c r="I38" s="317">
        <f>'Tab 4 PPN2'!G38</f>
        <v>0</v>
      </c>
      <c r="J38" s="317">
        <f>'Tab 4 PPN3'!G38</f>
        <v>0</v>
      </c>
      <c r="K38" s="317">
        <f>'Tab 4 PPN1 (3)'!G38</f>
        <v>0</v>
      </c>
      <c r="L38" s="317">
        <f>'Tab 4 PPN1 (4)'!G38</f>
        <v>0</v>
      </c>
      <c r="M38" s="317">
        <f>'Tab 4 PPN1 (5)'!G38</f>
        <v>0</v>
      </c>
      <c r="N38" s="317">
        <f>'Tab 4 PPN1 (6)'!G38</f>
        <v>0</v>
      </c>
      <c r="O38" s="317">
        <f>'Tab 4 PPN1 (7)'!G38</f>
        <v>0</v>
      </c>
      <c r="P38" s="317">
        <f>'Tab 4 PPN1 (8)'!G38</f>
        <v>0</v>
      </c>
      <c r="Q38" s="318">
        <f>'Tab 4 PPN1 (9)'!G38</f>
        <v>0</v>
      </c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</row>
    <row r="39" spans="1:41" ht="20.25" hidden="1">
      <c r="A39" s="165"/>
      <c r="B39" s="15"/>
      <c r="C39" s="16"/>
      <c r="D39" s="118">
        <f>'Tab 2'!E39</f>
        <v>0</v>
      </c>
      <c r="E39" s="118">
        <f>'Tab 2'!F39</f>
        <v>0</v>
      </c>
      <c r="F39" s="118">
        <f>'Tab 2'!G39</f>
        <v>0</v>
      </c>
      <c r="G39" s="118">
        <f t="shared" si="1"/>
        <v>0</v>
      </c>
      <c r="H39" s="118">
        <f>'Tab 3'!G39</f>
        <v>0</v>
      </c>
      <c r="I39" s="118">
        <f>'Tab 4 PPN2'!G39</f>
        <v>0</v>
      </c>
      <c r="J39" s="118">
        <f>'Tab 4 PPN3'!G39</f>
        <v>0</v>
      </c>
      <c r="K39" s="118">
        <f>'Tab 4 PPN1 (3)'!G39</f>
        <v>0</v>
      </c>
      <c r="L39" s="118">
        <f>'Tab 4 PPN1 (4)'!G39</f>
        <v>0</v>
      </c>
      <c r="M39" s="118">
        <f>'Tab 4 PPN1 (5)'!G39</f>
        <v>0</v>
      </c>
      <c r="N39" s="118">
        <f>'Tab 4 PPN1 (6)'!G39</f>
        <v>0</v>
      </c>
      <c r="O39" s="118">
        <f>'Tab 4 PPN1 (7)'!G39</f>
        <v>0</v>
      </c>
      <c r="P39" s="118">
        <f>'Tab 4 PPN1 (8)'!G39</f>
        <v>0</v>
      </c>
      <c r="Q39" s="119">
        <f>'Tab 4 PPN1 (9)'!G39</f>
        <v>0</v>
      </c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</row>
    <row r="40" spans="1:41" ht="20.25" hidden="1">
      <c r="A40" s="165"/>
      <c r="B40" s="15"/>
      <c r="C40" s="16"/>
      <c r="D40" s="118">
        <f>'Tab 2'!E40</f>
        <v>0</v>
      </c>
      <c r="E40" s="118">
        <f>'Tab 2'!F40</f>
        <v>0</v>
      </c>
      <c r="F40" s="118">
        <f>'Tab 2'!G40</f>
        <v>0</v>
      </c>
      <c r="G40" s="118">
        <f t="shared" si="1"/>
        <v>0</v>
      </c>
      <c r="H40" s="118">
        <f>'Tab 3'!G40</f>
        <v>0</v>
      </c>
      <c r="I40" s="118">
        <f>'Tab 4 PPN2'!G40</f>
        <v>0</v>
      </c>
      <c r="J40" s="118">
        <f>'Tab 4 PPN3'!G40</f>
        <v>0</v>
      </c>
      <c r="K40" s="118">
        <f>'Tab 4 PPN1 (3)'!G40</f>
        <v>0</v>
      </c>
      <c r="L40" s="118">
        <f>'Tab 4 PPN1 (4)'!G40</f>
        <v>0</v>
      </c>
      <c r="M40" s="118">
        <f>'Tab 4 PPN1 (5)'!G40</f>
        <v>0</v>
      </c>
      <c r="N40" s="118">
        <f>'Tab 4 PPN1 (6)'!G40</f>
        <v>0</v>
      </c>
      <c r="O40" s="118">
        <f>'Tab 4 PPN1 (7)'!G40</f>
        <v>0</v>
      </c>
      <c r="P40" s="118">
        <f>'Tab 4 PPN1 (8)'!G40</f>
        <v>0</v>
      </c>
      <c r="Q40" s="119">
        <f>'Tab 4 PPN1 (9)'!G40</f>
        <v>0</v>
      </c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</row>
    <row r="41" spans="1:41" ht="20.25" hidden="1">
      <c r="A41" s="165"/>
      <c r="B41" s="15"/>
      <c r="C41" s="16"/>
      <c r="D41" s="118">
        <f>'Tab 2'!E41</f>
        <v>0</v>
      </c>
      <c r="E41" s="118">
        <f>'Tab 2'!F41</f>
        <v>0</v>
      </c>
      <c r="F41" s="118">
        <f>'Tab 2'!G41</f>
        <v>0</v>
      </c>
      <c r="G41" s="118">
        <f t="shared" si="1"/>
        <v>0</v>
      </c>
      <c r="H41" s="118">
        <f>'Tab 3'!G41</f>
        <v>0</v>
      </c>
      <c r="I41" s="118">
        <f>'Tab 4 PPN2'!G41</f>
        <v>0</v>
      </c>
      <c r="J41" s="118">
        <f>'Tab 4 PPN3'!G41</f>
        <v>0</v>
      </c>
      <c r="K41" s="118">
        <f>'Tab 4 PPN1 (3)'!G41</f>
        <v>0</v>
      </c>
      <c r="L41" s="118">
        <f>'Tab 4 PPN1 (4)'!G41</f>
        <v>0</v>
      </c>
      <c r="M41" s="118">
        <f>'Tab 4 PPN1 (5)'!G41</f>
        <v>0</v>
      </c>
      <c r="N41" s="118">
        <f>'Tab 4 PPN1 (6)'!G41</f>
        <v>0</v>
      </c>
      <c r="O41" s="118">
        <f>'Tab 4 PPN1 (7)'!G41</f>
        <v>0</v>
      </c>
      <c r="P41" s="118">
        <f>'Tab 4 PPN1 (8)'!G41</f>
        <v>0</v>
      </c>
      <c r="Q41" s="119">
        <f>'Tab 4 PPN1 (9)'!G41</f>
        <v>0</v>
      </c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</row>
    <row r="42" spans="1:41" ht="20.25" hidden="1">
      <c r="A42" s="165"/>
      <c r="B42" s="15"/>
      <c r="C42" s="16"/>
      <c r="D42" s="118">
        <f>'Tab 2'!E42</f>
        <v>0</v>
      </c>
      <c r="E42" s="118">
        <f>'Tab 2'!F42</f>
        <v>0</v>
      </c>
      <c r="F42" s="118">
        <f>'Tab 2'!G42</f>
        <v>0</v>
      </c>
      <c r="G42" s="118">
        <f t="shared" si="1"/>
        <v>0</v>
      </c>
      <c r="H42" s="118">
        <f>'Tab 3'!G42</f>
        <v>0</v>
      </c>
      <c r="I42" s="118">
        <f>'Tab 4 PPN2'!G42</f>
        <v>0</v>
      </c>
      <c r="J42" s="118">
        <f>'Tab 4 PPN3'!G42</f>
        <v>0</v>
      </c>
      <c r="K42" s="118">
        <f>'Tab 4 PPN1 (3)'!G42</f>
        <v>0</v>
      </c>
      <c r="L42" s="118">
        <f>'Tab 4 PPN1 (4)'!G42</f>
        <v>0</v>
      </c>
      <c r="M42" s="118">
        <f>'Tab 4 PPN1 (5)'!G42</f>
        <v>0</v>
      </c>
      <c r="N42" s="118">
        <f>'Tab 4 PPN1 (6)'!G42</f>
        <v>0</v>
      </c>
      <c r="O42" s="118">
        <f>'Tab 4 PPN1 (7)'!G42</f>
        <v>0</v>
      </c>
      <c r="P42" s="118">
        <f>'Tab 4 PPN1 (8)'!G42</f>
        <v>0</v>
      </c>
      <c r="Q42" s="119">
        <f>'Tab 4 PPN1 (9)'!G42</f>
        <v>0</v>
      </c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</row>
    <row r="43" spans="1:41" ht="20.25" hidden="1">
      <c r="A43" s="165"/>
      <c r="B43" s="15"/>
      <c r="C43" s="16"/>
      <c r="D43" s="118">
        <f>'Tab 2'!E43</f>
        <v>0</v>
      </c>
      <c r="E43" s="118">
        <f>'Tab 2'!F43</f>
        <v>0</v>
      </c>
      <c r="F43" s="118">
        <f>'Tab 2'!G43</f>
        <v>0</v>
      </c>
      <c r="G43" s="118">
        <f t="shared" si="1"/>
        <v>0</v>
      </c>
      <c r="H43" s="118">
        <f>'Tab 3'!G43</f>
        <v>0</v>
      </c>
      <c r="I43" s="118">
        <f>'Tab 4 PPN2'!G43</f>
        <v>0</v>
      </c>
      <c r="J43" s="118">
        <f>'Tab 4 PPN3'!G43</f>
        <v>0</v>
      </c>
      <c r="K43" s="118">
        <f>'Tab 4 PPN1 (3)'!G43</f>
        <v>0</v>
      </c>
      <c r="L43" s="118">
        <f>'Tab 4 PPN1 (4)'!G43</f>
        <v>0</v>
      </c>
      <c r="M43" s="118">
        <f>'Tab 4 PPN1 (5)'!G43</f>
        <v>0</v>
      </c>
      <c r="N43" s="118">
        <f>'Tab 4 PPN1 (6)'!G43</f>
        <v>0</v>
      </c>
      <c r="O43" s="118">
        <f>'Tab 4 PPN1 (7)'!G43</f>
        <v>0</v>
      </c>
      <c r="P43" s="118">
        <f>'Tab 4 PPN1 (8)'!G43</f>
        <v>0</v>
      </c>
      <c r="Q43" s="119">
        <f>'Tab 4 PPN1 (9)'!G43</f>
        <v>0</v>
      </c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</row>
    <row r="44" spans="1:41" ht="37.5">
      <c r="A44" s="319">
        <v>3</v>
      </c>
      <c r="B44" s="322" t="s">
        <v>45</v>
      </c>
      <c r="C44" s="321">
        <v>614300</v>
      </c>
      <c r="D44" s="317">
        <f>'Tab 2'!E44</f>
        <v>0</v>
      </c>
      <c r="E44" s="317">
        <f>'Tab 2'!F44</f>
        <v>0</v>
      </c>
      <c r="F44" s="317">
        <f>'Tab 2'!G44</f>
        <v>0</v>
      </c>
      <c r="G44" s="317">
        <f t="shared" si="1"/>
        <v>0</v>
      </c>
      <c r="H44" s="317">
        <f>'Tab 3'!G44</f>
        <v>0</v>
      </c>
      <c r="I44" s="317">
        <f>'Tab 4 PPN2'!G44</f>
        <v>0</v>
      </c>
      <c r="J44" s="317">
        <f>'Tab 4 PPN3'!G44</f>
        <v>0</v>
      </c>
      <c r="K44" s="317">
        <f>'Tab 4 PPN1 (3)'!G44</f>
        <v>0</v>
      </c>
      <c r="L44" s="317">
        <f>'Tab 4 PPN1 (4)'!G44</f>
        <v>0</v>
      </c>
      <c r="M44" s="317">
        <f>'Tab 4 PPN1 (5)'!G44</f>
        <v>0</v>
      </c>
      <c r="N44" s="317">
        <f>'Tab 4 PPN1 (6)'!G44</f>
        <v>0</v>
      </c>
      <c r="O44" s="317">
        <f>'Tab 4 PPN1 (7)'!G44</f>
        <v>0</v>
      </c>
      <c r="P44" s="317">
        <f>'Tab 4 PPN1 (8)'!G44</f>
        <v>0</v>
      </c>
      <c r="Q44" s="318">
        <f>'Tab 4 PPN1 (9)'!G44</f>
        <v>0</v>
      </c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</row>
    <row r="45" spans="1:41" ht="20.25" hidden="1">
      <c r="A45" s="165"/>
      <c r="B45" s="15"/>
      <c r="C45" s="16"/>
      <c r="D45" s="118">
        <f>'Tab 2'!E45</f>
        <v>0</v>
      </c>
      <c r="E45" s="118">
        <f>'Tab 2'!F45</f>
        <v>0</v>
      </c>
      <c r="F45" s="118">
        <f>'Tab 2'!G45</f>
        <v>0</v>
      </c>
      <c r="G45" s="118">
        <f t="shared" si="1"/>
        <v>0</v>
      </c>
      <c r="H45" s="118">
        <f>'Tab 3'!G45</f>
        <v>0</v>
      </c>
      <c r="I45" s="118">
        <f>'Tab 4 PPN2'!G45</f>
        <v>0</v>
      </c>
      <c r="J45" s="118">
        <f>'Tab 4 PPN3'!G45</f>
        <v>0</v>
      </c>
      <c r="K45" s="118">
        <f>'Tab 4 PPN1 (3)'!G45</f>
        <v>0</v>
      </c>
      <c r="L45" s="118">
        <f>'Tab 4 PPN1 (4)'!G45</f>
        <v>0</v>
      </c>
      <c r="M45" s="118">
        <f>'Tab 4 PPN1 (5)'!G45</f>
        <v>0</v>
      </c>
      <c r="N45" s="118">
        <f>'Tab 4 PPN1 (6)'!G45</f>
        <v>0</v>
      </c>
      <c r="O45" s="118">
        <f>'Tab 4 PPN1 (7)'!G45</f>
        <v>0</v>
      </c>
      <c r="P45" s="118">
        <f>'Tab 4 PPN1 (8)'!G45</f>
        <v>0</v>
      </c>
      <c r="Q45" s="119">
        <f>'Tab 4 PPN1 (9)'!G45</f>
        <v>0</v>
      </c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</row>
    <row r="46" spans="1:41" ht="20.25" hidden="1">
      <c r="A46" s="165"/>
      <c r="B46" s="15"/>
      <c r="C46" s="16"/>
      <c r="D46" s="118">
        <f>'Tab 2'!E46</f>
        <v>0</v>
      </c>
      <c r="E46" s="118">
        <f>'Tab 2'!F46</f>
        <v>0</v>
      </c>
      <c r="F46" s="118">
        <f>'Tab 2'!G46</f>
        <v>0</v>
      </c>
      <c r="G46" s="118">
        <f t="shared" si="1"/>
        <v>0</v>
      </c>
      <c r="H46" s="118">
        <f>'Tab 3'!G46</f>
        <v>0</v>
      </c>
      <c r="I46" s="118">
        <f>'Tab 4 PPN2'!G46</f>
        <v>0</v>
      </c>
      <c r="J46" s="118">
        <f>'Tab 4 PPN3'!G46</f>
        <v>0</v>
      </c>
      <c r="K46" s="118">
        <f>'Tab 4 PPN1 (3)'!G46</f>
        <v>0</v>
      </c>
      <c r="L46" s="118">
        <f>'Tab 4 PPN1 (4)'!G46</f>
        <v>0</v>
      </c>
      <c r="M46" s="118">
        <f>'Tab 4 PPN1 (5)'!G46</f>
        <v>0</v>
      </c>
      <c r="N46" s="118">
        <f>'Tab 4 PPN1 (6)'!G46</f>
        <v>0</v>
      </c>
      <c r="O46" s="118">
        <f>'Tab 4 PPN1 (7)'!G46</f>
        <v>0</v>
      </c>
      <c r="P46" s="118">
        <f>'Tab 4 PPN1 (8)'!G46</f>
        <v>0</v>
      </c>
      <c r="Q46" s="119">
        <f>'Tab 4 PPN1 (9)'!G46</f>
        <v>0</v>
      </c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</row>
    <row r="47" spans="1:41" ht="20.25" hidden="1">
      <c r="A47" s="165"/>
      <c r="B47" s="15"/>
      <c r="C47" s="16"/>
      <c r="D47" s="118">
        <f>'Tab 2'!E47</f>
        <v>0</v>
      </c>
      <c r="E47" s="118">
        <f>'Tab 2'!F47</f>
        <v>0</v>
      </c>
      <c r="F47" s="118">
        <f>'Tab 2'!G47</f>
        <v>0</v>
      </c>
      <c r="G47" s="118">
        <f t="shared" si="1"/>
        <v>0</v>
      </c>
      <c r="H47" s="118">
        <f>'Tab 3'!G47</f>
        <v>0</v>
      </c>
      <c r="I47" s="118">
        <f>'Tab 4 PPN2'!G47</f>
        <v>0</v>
      </c>
      <c r="J47" s="118">
        <f>'Tab 4 PPN3'!G47</f>
        <v>0</v>
      </c>
      <c r="K47" s="118">
        <f>'Tab 4 PPN1 (3)'!G47</f>
        <v>0</v>
      </c>
      <c r="L47" s="118">
        <f>'Tab 4 PPN1 (4)'!G47</f>
        <v>0</v>
      </c>
      <c r="M47" s="118">
        <f>'Tab 4 PPN1 (5)'!G47</f>
        <v>0</v>
      </c>
      <c r="N47" s="118">
        <f>'Tab 4 PPN1 (6)'!G47</f>
        <v>0</v>
      </c>
      <c r="O47" s="118">
        <f>'Tab 4 PPN1 (7)'!G47</f>
        <v>0</v>
      </c>
      <c r="P47" s="118">
        <f>'Tab 4 PPN1 (8)'!G47</f>
        <v>0</v>
      </c>
      <c r="Q47" s="119">
        <f>'Tab 4 PPN1 (9)'!G47</f>
        <v>0</v>
      </c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</row>
    <row r="48" spans="1:41" ht="20.25" hidden="1">
      <c r="A48" s="15"/>
      <c r="B48" s="15"/>
      <c r="C48" s="16"/>
      <c r="D48" s="275">
        <f>'Tab 2'!E48</f>
        <v>0</v>
      </c>
      <c r="E48" s="275">
        <f>'Tab 2'!F48</f>
        <v>0</v>
      </c>
      <c r="F48" s="275">
        <f>'Tab 2'!G48</f>
        <v>0</v>
      </c>
      <c r="G48" s="275">
        <f t="shared" si="1"/>
        <v>0</v>
      </c>
      <c r="H48" s="118">
        <f>'Tab 3'!G48</f>
        <v>0</v>
      </c>
      <c r="I48" s="118">
        <f>'Tab 4 PPN2'!G48</f>
        <v>0</v>
      </c>
      <c r="J48" s="118">
        <f>'Tab 4 PPN3'!G48</f>
        <v>0</v>
      </c>
      <c r="K48" s="118">
        <f>'Tab 4 PPN1 (3)'!G48</f>
        <v>0</v>
      </c>
      <c r="L48" s="118">
        <f>'Tab 4 PPN1 (4)'!G48</f>
        <v>0</v>
      </c>
      <c r="M48" s="118">
        <f>'Tab 4 PPN1 (5)'!G48</f>
        <v>0</v>
      </c>
      <c r="N48" s="118">
        <f>'Tab 4 PPN1 (6)'!G48</f>
        <v>0</v>
      </c>
      <c r="O48" s="118">
        <f>'Tab 4 PPN1 (7)'!G48</f>
        <v>0</v>
      </c>
      <c r="P48" s="118">
        <f>'Tab 4 PPN1 (8)'!G48</f>
        <v>0</v>
      </c>
      <c r="Q48" s="119">
        <f>'Tab 4 PPN1 (9)'!G48</f>
        <v>0</v>
      </c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</row>
    <row r="49" spans="1:41" ht="20.25" hidden="1">
      <c r="A49" s="15"/>
      <c r="B49" s="15"/>
      <c r="C49" s="16"/>
      <c r="D49" s="275">
        <f>'Tab 2'!E49</f>
        <v>0</v>
      </c>
      <c r="E49" s="275">
        <f>'Tab 2'!F49</f>
        <v>0</v>
      </c>
      <c r="F49" s="275">
        <f>'Tab 2'!G49</f>
        <v>0</v>
      </c>
      <c r="G49" s="275">
        <f t="shared" si="1"/>
        <v>0</v>
      </c>
      <c r="H49" s="118">
        <f>'Tab 3'!G49</f>
        <v>0</v>
      </c>
      <c r="I49" s="118">
        <f>'Tab 4 PPN2'!G49</f>
        <v>0</v>
      </c>
      <c r="J49" s="118">
        <f>'Tab 4 PPN3'!G49</f>
        <v>0</v>
      </c>
      <c r="K49" s="118">
        <f>'Tab 4 PPN1 (3)'!G49</f>
        <v>0</v>
      </c>
      <c r="L49" s="118">
        <f>'Tab 4 PPN1 (4)'!G49</f>
        <v>0</v>
      </c>
      <c r="M49" s="118">
        <f>'Tab 4 PPN1 (5)'!G49</f>
        <v>0</v>
      </c>
      <c r="N49" s="118">
        <f>'Tab 4 PPN1 (6)'!G49</f>
        <v>0</v>
      </c>
      <c r="O49" s="118">
        <f>'Tab 4 PPN1 (7)'!G49</f>
        <v>0</v>
      </c>
      <c r="P49" s="118">
        <f>'Tab 4 PPN1 (8)'!G49</f>
        <v>0</v>
      </c>
      <c r="Q49" s="119">
        <f>'Tab 4 PPN1 (9)'!G49</f>
        <v>0</v>
      </c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</row>
    <row r="50" spans="1:41" ht="20.25" hidden="1">
      <c r="A50" s="165"/>
      <c r="B50" s="15"/>
      <c r="C50" s="16"/>
      <c r="D50" s="275">
        <f>'Tab 2'!E50</f>
        <v>0</v>
      </c>
      <c r="E50" s="275">
        <f>'Tab 2'!F50</f>
        <v>0</v>
      </c>
      <c r="F50" s="275">
        <f>'Tab 2'!G50</f>
        <v>0</v>
      </c>
      <c r="G50" s="275">
        <f t="shared" si="1"/>
        <v>0</v>
      </c>
      <c r="H50" s="118">
        <f>'Tab 3'!G50</f>
        <v>0</v>
      </c>
      <c r="I50" s="118">
        <f>'Tab 4 PPN2'!G50</f>
        <v>0</v>
      </c>
      <c r="J50" s="118">
        <f>'Tab 4 PPN3'!G50</f>
        <v>0</v>
      </c>
      <c r="K50" s="118">
        <f>'Tab 4 PPN1 (3)'!G50</f>
        <v>0</v>
      </c>
      <c r="L50" s="118">
        <f>'Tab 4 PPN1 (4)'!G50</f>
        <v>0</v>
      </c>
      <c r="M50" s="118">
        <f>'Tab 4 PPN1 (5)'!G50</f>
        <v>0</v>
      </c>
      <c r="N50" s="118">
        <f>'Tab 4 PPN1 (6)'!G50</f>
        <v>0</v>
      </c>
      <c r="O50" s="118">
        <f>'Tab 4 PPN1 (7)'!G50</f>
        <v>0</v>
      </c>
      <c r="P50" s="118">
        <f>'Tab 4 PPN1 (8)'!G50</f>
        <v>0</v>
      </c>
      <c r="Q50" s="119">
        <f>'Tab 4 PPN1 (9)'!G50</f>
        <v>0</v>
      </c>
      <c r="T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</row>
    <row r="51" spans="1:41" ht="20.25" hidden="1">
      <c r="A51" s="165"/>
      <c r="B51" s="15"/>
      <c r="C51" s="16"/>
      <c r="D51" s="118">
        <f>'Tab 2'!E51</f>
        <v>0</v>
      </c>
      <c r="E51" s="118">
        <f>'Tab 2'!F51</f>
        <v>0</v>
      </c>
      <c r="F51" s="118">
        <f>'Tab 2'!G51</f>
        <v>0</v>
      </c>
      <c r="G51" s="118">
        <f t="shared" si="1"/>
        <v>0</v>
      </c>
      <c r="H51" s="118">
        <f>'Tab 3'!G51</f>
        <v>0</v>
      </c>
      <c r="I51" s="118">
        <f>'Tab 4 PPN2'!G51</f>
        <v>0</v>
      </c>
      <c r="J51" s="118">
        <f>'Tab 4 PPN3'!G51</f>
        <v>0</v>
      </c>
      <c r="K51" s="118">
        <f>'Tab 4 PPN1 (3)'!G51</f>
        <v>0</v>
      </c>
      <c r="L51" s="118">
        <f>'Tab 4 PPN1 (4)'!G51</f>
        <v>0</v>
      </c>
      <c r="M51" s="118">
        <f>'Tab 4 PPN1 (5)'!G51</f>
        <v>0</v>
      </c>
      <c r="N51" s="118">
        <f>'Tab 4 PPN1 (6)'!G51</f>
        <v>0</v>
      </c>
      <c r="O51" s="118">
        <f>'Tab 4 PPN1 (7)'!G51</f>
        <v>0</v>
      </c>
      <c r="P51" s="118">
        <f>'Tab 4 PPN1 (8)'!G51</f>
        <v>0</v>
      </c>
      <c r="Q51" s="119">
        <f>'Tab 4 PPN1 (9)'!G51</f>
        <v>0</v>
      </c>
      <c r="T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</row>
    <row r="52" spans="1:41" ht="20.25" hidden="1">
      <c r="A52" s="165"/>
      <c r="B52" s="15"/>
      <c r="C52" s="16"/>
      <c r="D52" s="118">
        <f>'Tab 2'!E52</f>
        <v>0</v>
      </c>
      <c r="E52" s="118">
        <f>'Tab 2'!F52</f>
        <v>0</v>
      </c>
      <c r="F52" s="118">
        <f>'Tab 2'!G52</f>
        <v>0</v>
      </c>
      <c r="G52" s="118">
        <f t="shared" si="1"/>
        <v>0</v>
      </c>
      <c r="H52" s="118">
        <f>'Tab 3'!G52</f>
        <v>0</v>
      </c>
      <c r="I52" s="118">
        <f>'Tab 4 PPN2'!G52</f>
        <v>0</v>
      </c>
      <c r="J52" s="118">
        <f>'Tab 4 PPN3'!G52</f>
        <v>0</v>
      </c>
      <c r="K52" s="118">
        <f>'Tab 4 PPN1 (3)'!G52</f>
        <v>0</v>
      </c>
      <c r="L52" s="118">
        <f>'Tab 4 PPN1 (4)'!G52</f>
        <v>0</v>
      </c>
      <c r="M52" s="118">
        <f>'Tab 4 PPN1 (5)'!G52</f>
        <v>0</v>
      </c>
      <c r="N52" s="118">
        <f>'Tab 4 PPN1 (6)'!G52</f>
        <v>0</v>
      </c>
      <c r="O52" s="118">
        <f>'Tab 4 PPN1 (7)'!G52</f>
        <v>0</v>
      </c>
      <c r="P52" s="118">
        <f>'Tab 4 PPN1 (8)'!G52</f>
        <v>0</v>
      </c>
      <c r="Q52" s="119">
        <f>'Tab 4 PPN1 (9)'!G52</f>
        <v>0</v>
      </c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</row>
    <row r="53" spans="1:41" ht="20.25" hidden="1">
      <c r="A53" s="165"/>
      <c r="B53" s="15"/>
      <c r="C53" s="16"/>
      <c r="D53" s="118">
        <f>'Tab 2'!E53</f>
        <v>0</v>
      </c>
      <c r="E53" s="118">
        <f>'Tab 2'!F53</f>
        <v>0</v>
      </c>
      <c r="F53" s="118">
        <f>'Tab 2'!G53</f>
        <v>0</v>
      </c>
      <c r="G53" s="118">
        <f t="shared" si="1"/>
        <v>0</v>
      </c>
      <c r="H53" s="118">
        <f>'Tab 3'!G53</f>
        <v>0</v>
      </c>
      <c r="I53" s="118">
        <f>'Tab 4 PPN2'!G53</f>
        <v>0</v>
      </c>
      <c r="J53" s="118">
        <f>'Tab 4 PPN3'!G53</f>
        <v>0</v>
      </c>
      <c r="K53" s="118">
        <f>'Tab 4 PPN1 (3)'!G53</f>
        <v>0</v>
      </c>
      <c r="L53" s="118">
        <f>'Tab 4 PPN1 (4)'!G53</f>
        <v>0</v>
      </c>
      <c r="M53" s="118">
        <f>'Tab 4 PPN1 (5)'!G53</f>
        <v>0</v>
      </c>
      <c r="N53" s="118">
        <f>'Tab 4 PPN1 (6)'!G53</f>
        <v>0</v>
      </c>
      <c r="O53" s="118">
        <f>'Tab 4 PPN1 (7)'!G53</f>
        <v>0</v>
      </c>
      <c r="P53" s="118">
        <f>'Tab 4 PPN1 (8)'!G53</f>
        <v>0</v>
      </c>
      <c r="Q53" s="119">
        <f>'Tab 4 PPN1 (9)'!G53</f>
        <v>0</v>
      </c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</row>
    <row r="54" spans="1:41" ht="20.25" hidden="1">
      <c r="A54" s="165"/>
      <c r="B54" s="15"/>
      <c r="C54" s="16"/>
      <c r="D54" s="118">
        <f>'Tab 2'!E54</f>
        <v>0</v>
      </c>
      <c r="E54" s="118">
        <f>'Tab 2'!F54</f>
        <v>0</v>
      </c>
      <c r="F54" s="118">
        <f>'Tab 2'!G54</f>
        <v>0</v>
      </c>
      <c r="G54" s="118">
        <f t="shared" si="1"/>
        <v>0</v>
      </c>
      <c r="H54" s="118">
        <f>'Tab 3'!G54</f>
        <v>0</v>
      </c>
      <c r="I54" s="118">
        <f>'Tab 4 PPN2'!G54</f>
        <v>0</v>
      </c>
      <c r="J54" s="118">
        <f>'Tab 4 PPN3'!G54</f>
        <v>0</v>
      </c>
      <c r="K54" s="118">
        <f>'Tab 4 PPN1 (3)'!G54</f>
        <v>0</v>
      </c>
      <c r="L54" s="118">
        <f>'Tab 4 PPN1 (4)'!G54</f>
        <v>0</v>
      </c>
      <c r="M54" s="118">
        <f>'Tab 4 PPN1 (5)'!G54</f>
        <v>0</v>
      </c>
      <c r="N54" s="118">
        <f>'Tab 4 PPN1 (6)'!G54</f>
        <v>0</v>
      </c>
      <c r="O54" s="118">
        <f>'Tab 4 PPN1 (7)'!G54</f>
        <v>0</v>
      </c>
      <c r="P54" s="118">
        <f>'Tab 4 PPN1 (8)'!G54</f>
        <v>0</v>
      </c>
      <c r="Q54" s="119">
        <f>'Tab 4 PPN1 (9)'!G54</f>
        <v>0</v>
      </c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</row>
    <row r="55" spans="1:41" ht="20.25" hidden="1">
      <c r="A55" s="165"/>
      <c r="B55" s="15"/>
      <c r="C55" s="16"/>
      <c r="D55" s="118">
        <f>'Tab 2'!E55</f>
        <v>0</v>
      </c>
      <c r="E55" s="118">
        <f>'Tab 2'!F55</f>
        <v>0</v>
      </c>
      <c r="F55" s="118">
        <f>'Tab 2'!G55</f>
        <v>0</v>
      </c>
      <c r="G55" s="118">
        <f t="shared" si="1"/>
        <v>0</v>
      </c>
      <c r="H55" s="118">
        <f>'Tab 3'!G55</f>
        <v>0</v>
      </c>
      <c r="I55" s="118">
        <f>'Tab 4 PPN2'!G55</f>
        <v>0</v>
      </c>
      <c r="J55" s="118">
        <f>'Tab 4 PPN3'!G55</f>
        <v>0</v>
      </c>
      <c r="K55" s="118">
        <f>'Tab 4 PPN1 (3)'!G55</f>
        <v>0</v>
      </c>
      <c r="L55" s="118">
        <f>'Tab 4 PPN1 (4)'!G55</f>
        <v>0</v>
      </c>
      <c r="M55" s="118">
        <f>'Tab 4 PPN1 (5)'!G55</f>
        <v>0</v>
      </c>
      <c r="N55" s="118">
        <f>'Tab 4 PPN1 (6)'!G55</f>
        <v>0</v>
      </c>
      <c r="O55" s="118">
        <f>'Tab 4 PPN1 (7)'!G55</f>
        <v>0</v>
      </c>
      <c r="P55" s="118">
        <f>'Tab 4 PPN1 (8)'!G55</f>
        <v>0</v>
      </c>
      <c r="Q55" s="119">
        <f>'Tab 4 PPN1 (9)'!G55</f>
        <v>0</v>
      </c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</row>
    <row r="56" spans="1:41" ht="20.25" hidden="1">
      <c r="A56" s="165"/>
      <c r="B56" s="15"/>
      <c r="C56" s="16"/>
      <c r="D56" s="118">
        <f>'Tab 2'!E56</f>
        <v>0</v>
      </c>
      <c r="E56" s="118">
        <f>'Tab 2'!F56</f>
        <v>0</v>
      </c>
      <c r="F56" s="118">
        <f>'Tab 2'!G56</f>
        <v>0</v>
      </c>
      <c r="G56" s="118">
        <f t="shared" si="1"/>
        <v>0</v>
      </c>
      <c r="H56" s="118">
        <f>'Tab 3'!G56</f>
        <v>0</v>
      </c>
      <c r="I56" s="118">
        <f>'Tab 4 PPN2'!G56</f>
        <v>0</v>
      </c>
      <c r="J56" s="118">
        <f>'Tab 4 PPN3'!G56</f>
        <v>0</v>
      </c>
      <c r="K56" s="118">
        <f>'Tab 4 PPN1 (3)'!G56</f>
        <v>0</v>
      </c>
      <c r="L56" s="118">
        <f>'Tab 4 PPN1 (4)'!G56</f>
        <v>0</v>
      </c>
      <c r="M56" s="118">
        <f>'Tab 4 PPN1 (5)'!G56</f>
        <v>0</v>
      </c>
      <c r="N56" s="118">
        <f>'Tab 4 PPN1 (6)'!G56</f>
        <v>0</v>
      </c>
      <c r="O56" s="118">
        <f>'Tab 4 PPN1 (7)'!G56</f>
        <v>0</v>
      </c>
      <c r="P56" s="118">
        <f>'Tab 4 PPN1 (8)'!G56</f>
        <v>0</v>
      </c>
      <c r="Q56" s="119">
        <f>'Tab 4 PPN1 (9)'!G56</f>
        <v>0</v>
      </c>
      <c r="T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</row>
    <row r="57" spans="1:41" ht="20.25" hidden="1">
      <c r="A57" s="160"/>
      <c r="B57" s="15"/>
      <c r="C57" s="26"/>
      <c r="D57" s="118">
        <f>'Tab 2'!E57</f>
        <v>0</v>
      </c>
      <c r="E57" s="118">
        <f>'Tab 2'!F57</f>
        <v>0</v>
      </c>
      <c r="F57" s="118">
        <f>'Tab 2'!G57</f>
        <v>0</v>
      </c>
      <c r="G57" s="118">
        <f t="shared" si="1"/>
        <v>0</v>
      </c>
      <c r="H57" s="118">
        <f>'Tab 3'!G57</f>
        <v>0</v>
      </c>
      <c r="I57" s="118">
        <f>'Tab 4 PPN2'!G57</f>
        <v>0</v>
      </c>
      <c r="J57" s="118">
        <f>'Tab 4 PPN3'!G57</f>
        <v>0</v>
      </c>
      <c r="K57" s="118">
        <f>'Tab 4 PPN1 (3)'!G57</f>
        <v>0</v>
      </c>
      <c r="L57" s="118">
        <f>'Tab 4 PPN1 (4)'!G57</f>
        <v>0</v>
      </c>
      <c r="M57" s="118">
        <f>'Tab 4 PPN1 (5)'!G57</f>
        <v>0</v>
      </c>
      <c r="N57" s="118">
        <f>'Tab 4 PPN1 (6)'!G57</f>
        <v>0</v>
      </c>
      <c r="O57" s="118">
        <f>'Tab 4 PPN1 (7)'!G57</f>
        <v>0</v>
      </c>
      <c r="P57" s="118">
        <f>'Tab 4 PPN1 (8)'!G57</f>
        <v>0</v>
      </c>
      <c r="Q57" s="119">
        <f>'Tab 4 PPN1 (9)'!G57</f>
        <v>0</v>
      </c>
      <c r="T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</row>
    <row r="58" spans="1:41" ht="20.25" hidden="1">
      <c r="A58" s="160"/>
      <c r="B58" s="15"/>
      <c r="C58" s="26"/>
      <c r="D58" s="118">
        <f>'Tab 2'!E58</f>
        <v>0</v>
      </c>
      <c r="E58" s="118">
        <f>'Tab 2'!F58</f>
        <v>0</v>
      </c>
      <c r="F58" s="118">
        <f>'Tab 2'!G58</f>
        <v>0</v>
      </c>
      <c r="G58" s="118">
        <f t="shared" si="1"/>
        <v>0</v>
      </c>
      <c r="H58" s="118">
        <f>'Tab 3'!G58</f>
        <v>0</v>
      </c>
      <c r="I58" s="118">
        <f>'Tab 4 PPN2'!G58</f>
        <v>0</v>
      </c>
      <c r="J58" s="118">
        <f>'Tab 4 PPN3'!G58</f>
        <v>0</v>
      </c>
      <c r="K58" s="118">
        <f>'Tab 4 PPN1 (3)'!G58</f>
        <v>0</v>
      </c>
      <c r="L58" s="118">
        <f>'Tab 4 PPN1 (4)'!G58</f>
        <v>0</v>
      </c>
      <c r="M58" s="118">
        <f>'Tab 4 PPN1 (5)'!G58</f>
        <v>0</v>
      </c>
      <c r="N58" s="118">
        <f>'Tab 4 PPN1 (6)'!G58</f>
        <v>0</v>
      </c>
      <c r="O58" s="118">
        <f>'Tab 4 PPN1 (7)'!G58</f>
        <v>0</v>
      </c>
      <c r="P58" s="118">
        <f>'Tab 4 PPN1 (8)'!G58</f>
        <v>0</v>
      </c>
      <c r="Q58" s="119">
        <f>'Tab 4 PPN1 (9)'!G58</f>
        <v>0</v>
      </c>
      <c r="T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</row>
    <row r="59" spans="1:41" ht="20.25">
      <c r="A59" s="319">
        <v>4</v>
      </c>
      <c r="B59" s="320" t="s">
        <v>46</v>
      </c>
      <c r="C59" s="321">
        <v>614700</v>
      </c>
      <c r="D59" s="317">
        <f>'Tab 2'!E59</f>
        <v>485000</v>
      </c>
      <c r="E59" s="317">
        <f>'Tab 2'!F59</f>
        <v>0</v>
      </c>
      <c r="F59" s="317">
        <f>'Tab 2'!G59</f>
        <v>485000</v>
      </c>
      <c r="G59" s="317">
        <f t="shared" si="1"/>
        <v>485000</v>
      </c>
      <c r="H59" s="317">
        <f>'Tab 3'!G59</f>
        <v>485000</v>
      </c>
      <c r="I59" s="317">
        <f>'Tab 4 PPN2'!G59</f>
        <v>0</v>
      </c>
      <c r="J59" s="317">
        <f>'Tab 4 PPN3'!G59</f>
        <v>0</v>
      </c>
      <c r="K59" s="317">
        <f>'Tab 4 PPN1 (3)'!G59</f>
        <v>0</v>
      </c>
      <c r="L59" s="317">
        <f>'Tab 4 PPN1 (4)'!G59</f>
        <v>0</v>
      </c>
      <c r="M59" s="317">
        <f>'Tab 4 PPN1 (5)'!G59</f>
        <v>0</v>
      </c>
      <c r="N59" s="317">
        <f>'Tab 4 PPN1 (6)'!G59</f>
        <v>0</v>
      </c>
      <c r="O59" s="317">
        <f>'Tab 4 PPN1 (7)'!G59</f>
        <v>0</v>
      </c>
      <c r="P59" s="317">
        <f>'Tab 4 PPN1 (8)'!G59</f>
        <v>0</v>
      </c>
      <c r="Q59" s="318">
        <f>'Tab 4 PPN1 (9)'!G59</f>
        <v>0</v>
      </c>
      <c r="T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</row>
    <row r="60" spans="1:41" ht="22.5">
      <c r="A60" s="15"/>
      <c r="B60" s="495" t="s">
        <v>247</v>
      </c>
      <c r="C60" s="496">
        <v>614721</v>
      </c>
      <c r="D60" s="118">
        <f>'Tab 2'!E60</f>
        <v>270000</v>
      </c>
      <c r="E60" s="118">
        <f>'Tab 2'!F60</f>
        <v>0</v>
      </c>
      <c r="F60" s="118">
        <f>'Tab 2'!G60</f>
        <v>270000</v>
      </c>
      <c r="G60" s="118">
        <f t="shared" si="1"/>
        <v>270000</v>
      </c>
      <c r="H60" s="118">
        <f>'Tab 3'!G60</f>
        <v>270000</v>
      </c>
      <c r="I60" s="118">
        <f>'Tab 4 PPN2'!G60</f>
        <v>0</v>
      </c>
      <c r="J60" s="118">
        <f>'Tab 4 PPN3'!G60</f>
        <v>0</v>
      </c>
      <c r="K60" s="118">
        <f>'Tab 4 PPN1 (3)'!G60</f>
        <v>0</v>
      </c>
      <c r="L60" s="118">
        <f>'Tab 4 PPN1 (4)'!G60</f>
        <v>0</v>
      </c>
      <c r="M60" s="118">
        <f>'Tab 4 PPN1 (5)'!G60</f>
        <v>0</v>
      </c>
      <c r="N60" s="118">
        <f>'Tab 4 PPN1 (6)'!G60</f>
        <v>0</v>
      </c>
      <c r="O60" s="118">
        <f>'Tab 4 PPN1 (7)'!G60</f>
        <v>0</v>
      </c>
      <c r="P60" s="118">
        <f>'Tab 4 PPN1 (8)'!G60</f>
        <v>0</v>
      </c>
      <c r="Q60" s="119">
        <f>'Tab 4 PPN1 (9)'!G60</f>
        <v>0</v>
      </c>
      <c r="T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</row>
    <row r="61" spans="1:41" ht="22.5">
      <c r="A61" s="15"/>
      <c r="B61" s="495" t="s">
        <v>248</v>
      </c>
      <c r="C61" s="496">
        <v>614721</v>
      </c>
      <c r="D61" s="118">
        <f>'Tab 2'!E61</f>
        <v>215000</v>
      </c>
      <c r="E61" s="118">
        <f>'Tab 2'!F61</f>
        <v>0</v>
      </c>
      <c r="F61" s="118">
        <f>'Tab 2'!G61</f>
        <v>215000</v>
      </c>
      <c r="G61" s="118">
        <f t="shared" si="1"/>
        <v>215000</v>
      </c>
      <c r="H61" s="118">
        <f>'Tab 3'!G61</f>
        <v>215000</v>
      </c>
      <c r="I61" s="118">
        <f>'Tab 4 PPN2'!G61</f>
        <v>0</v>
      </c>
      <c r="J61" s="118">
        <f>'Tab 4 PPN3'!G61</f>
        <v>0</v>
      </c>
      <c r="K61" s="118">
        <f>'Tab 4 PPN1 (3)'!G61</f>
        <v>0</v>
      </c>
      <c r="L61" s="118">
        <f>'Tab 4 PPN1 (4)'!G61</f>
        <v>0</v>
      </c>
      <c r="M61" s="118">
        <f>'Tab 4 PPN1 (5)'!G61</f>
        <v>0</v>
      </c>
      <c r="N61" s="118">
        <f>'Tab 4 PPN1 (6)'!G61</f>
        <v>0</v>
      </c>
      <c r="O61" s="118">
        <f>'Tab 4 PPN1 (7)'!G61</f>
        <v>0</v>
      </c>
      <c r="P61" s="118">
        <f>'Tab 4 PPN1 (8)'!G61</f>
        <v>0</v>
      </c>
      <c r="Q61" s="119">
        <f>'Tab 4 PPN1 (9)'!G61</f>
        <v>0</v>
      </c>
      <c r="T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</row>
    <row r="62" spans="1:41" ht="20.25">
      <c r="A62" s="319">
        <v>5</v>
      </c>
      <c r="B62" s="320" t="s">
        <v>47</v>
      </c>
      <c r="C62" s="321">
        <v>614800</v>
      </c>
      <c r="D62" s="317">
        <f>'Tab 2'!E62</f>
        <v>0</v>
      </c>
      <c r="E62" s="317">
        <f>'Tab 2'!F62</f>
        <v>0</v>
      </c>
      <c r="F62" s="317">
        <f>'Tab 2'!G62</f>
        <v>0</v>
      </c>
      <c r="G62" s="317">
        <f t="shared" si="1"/>
        <v>0</v>
      </c>
      <c r="H62" s="317">
        <f>'Tab 3'!G62</f>
        <v>0</v>
      </c>
      <c r="I62" s="317">
        <f>'Tab 4 PPN2'!G62</f>
        <v>0</v>
      </c>
      <c r="J62" s="317">
        <f>'Tab 4 PPN3'!G62</f>
        <v>0</v>
      </c>
      <c r="K62" s="317">
        <f>'Tab 4 PPN1 (3)'!G62</f>
        <v>0</v>
      </c>
      <c r="L62" s="317">
        <f>'Tab 4 PPN1 (4)'!G62</f>
        <v>0</v>
      </c>
      <c r="M62" s="317">
        <f>'Tab 4 PPN1 (5)'!G62</f>
        <v>0</v>
      </c>
      <c r="N62" s="317">
        <f>'Tab 4 PPN1 (6)'!G62</f>
        <v>0</v>
      </c>
      <c r="O62" s="317">
        <f>'Tab 4 PPN1 (7)'!G62</f>
        <v>0</v>
      </c>
      <c r="P62" s="317">
        <f>'Tab 4 PPN1 (8)'!G62</f>
        <v>0</v>
      </c>
      <c r="Q62" s="318">
        <f>'Tab 4 PPN1 (9)'!G62</f>
        <v>0</v>
      </c>
      <c r="T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</row>
    <row r="63" spans="1:41" ht="20.25">
      <c r="A63" s="165"/>
      <c r="B63" s="15"/>
      <c r="C63" s="16"/>
      <c r="D63" s="118">
        <f>'Tab 2'!E63</f>
        <v>0</v>
      </c>
      <c r="E63" s="118">
        <f>'Tab 2'!F63</f>
        <v>0</v>
      </c>
      <c r="F63" s="118">
        <f>'Tab 2'!G63</f>
        <v>0</v>
      </c>
      <c r="G63" s="118">
        <f t="shared" si="1"/>
        <v>0</v>
      </c>
      <c r="H63" s="118">
        <f>'Tab 3'!G63</f>
        <v>0</v>
      </c>
      <c r="I63" s="118">
        <f>'Tab 4 PPN2'!G63</f>
        <v>0</v>
      </c>
      <c r="J63" s="118">
        <f>'Tab 4 PPN3'!G63</f>
        <v>0</v>
      </c>
      <c r="K63" s="118">
        <f>'Tab 4 PPN1 (3)'!G63</f>
        <v>0</v>
      </c>
      <c r="L63" s="118">
        <f>'Tab 4 PPN1 (4)'!G63</f>
        <v>0</v>
      </c>
      <c r="M63" s="118">
        <f>'Tab 4 PPN1 (5)'!G63</f>
        <v>0</v>
      </c>
      <c r="N63" s="118">
        <f>'Tab 4 PPN1 (6)'!G63</f>
        <v>0</v>
      </c>
      <c r="O63" s="118">
        <f>'Tab 4 PPN1 (7)'!G63</f>
        <v>0</v>
      </c>
      <c r="P63" s="118">
        <f>'Tab 4 PPN1 (8)'!G63</f>
        <v>0</v>
      </c>
      <c r="Q63" s="119">
        <f>'Tab 4 PPN1 (9)'!G63</f>
        <v>0</v>
      </c>
      <c r="T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</row>
    <row r="64" spans="1:41" ht="20.25">
      <c r="A64" s="319">
        <v>6</v>
      </c>
      <c r="B64" s="320" t="s">
        <v>48</v>
      </c>
      <c r="C64" s="321">
        <v>614900</v>
      </c>
      <c r="D64" s="317">
        <f>'Tab 2'!E64</f>
        <v>0</v>
      </c>
      <c r="E64" s="317">
        <f>'Tab 2'!F64</f>
        <v>0</v>
      </c>
      <c r="F64" s="317">
        <f>'Tab 2'!G64</f>
        <v>0</v>
      </c>
      <c r="G64" s="317">
        <f t="shared" si="1"/>
        <v>0</v>
      </c>
      <c r="H64" s="317">
        <f>'Tab 3'!G64</f>
        <v>0</v>
      </c>
      <c r="I64" s="317">
        <f>'Tab 4 PPN2'!G64</f>
        <v>0</v>
      </c>
      <c r="J64" s="317">
        <f>'Tab 4 PPN3'!G64</f>
        <v>0</v>
      </c>
      <c r="K64" s="317">
        <f>'Tab 4 PPN1 (3)'!G64</f>
        <v>0</v>
      </c>
      <c r="L64" s="317">
        <f>'Tab 4 PPN1 (4)'!G64</f>
        <v>0</v>
      </c>
      <c r="M64" s="317">
        <f>'Tab 4 PPN1 (5)'!G64</f>
        <v>0</v>
      </c>
      <c r="N64" s="317">
        <f>'Tab 4 PPN1 (6)'!G64</f>
        <v>0</v>
      </c>
      <c r="O64" s="317">
        <f>'Tab 4 PPN1 (7)'!G64</f>
        <v>0</v>
      </c>
      <c r="P64" s="317">
        <f>'Tab 4 PPN1 (8)'!G64</f>
        <v>0</v>
      </c>
      <c r="Q64" s="318">
        <f>'Tab 4 PPN1 (9)'!G64</f>
        <v>0</v>
      </c>
      <c r="T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</row>
    <row r="65" spans="1:41" ht="20.25">
      <c r="A65" s="165"/>
      <c r="B65" s="15"/>
      <c r="C65" s="16"/>
      <c r="D65" s="118">
        <f>'Tab 2'!E65</f>
        <v>0</v>
      </c>
      <c r="E65" s="118">
        <f>'Tab 2'!F65</f>
        <v>0</v>
      </c>
      <c r="F65" s="118">
        <f>'Tab 2'!G65</f>
        <v>0</v>
      </c>
      <c r="G65" s="118">
        <f t="shared" si="1"/>
        <v>0</v>
      </c>
      <c r="H65" s="118">
        <f>'Tab 3'!G65</f>
        <v>0</v>
      </c>
      <c r="I65" s="118">
        <f>'Tab 4 PPN2'!G65</f>
        <v>0</v>
      </c>
      <c r="J65" s="118">
        <f>'Tab 4 PPN3'!G65</f>
        <v>0</v>
      </c>
      <c r="K65" s="118">
        <f>'Tab 4 PPN1 (3)'!G65</f>
        <v>0</v>
      </c>
      <c r="L65" s="118">
        <f>'Tab 4 PPN1 (4)'!G65</f>
        <v>0</v>
      </c>
      <c r="M65" s="118">
        <f>'Tab 4 PPN1 (5)'!G65</f>
        <v>0</v>
      </c>
      <c r="N65" s="118">
        <f>'Tab 4 PPN1 (6)'!G65</f>
        <v>0</v>
      </c>
      <c r="O65" s="118">
        <f>'Tab 4 PPN1 (7)'!G65</f>
        <v>0</v>
      </c>
      <c r="P65" s="118">
        <f>'Tab 4 PPN1 (8)'!G65</f>
        <v>0</v>
      </c>
      <c r="Q65" s="119">
        <f>'Tab 4 PPN1 (9)'!G65</f>
        <v>0</v>
      </c>
      <c r="T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</row>
    <row r="66" spans="1:41" s="33" customFormat="1" ht="38.25" thickBot="1">
      <c r="A66" s="323" t="s">
        <v>13</v>
      </c>
      <c r="B66" s="324" t="s">
        <v>60</v>
      </c>
      <c r="C66" s="325">
        <v>615000</v>
      </c>
      <c r="D66" s="326">
        <f>'Tab 2'!E66</f>
        <v>0</v>
      </c>
      <c r="E66" s="326">
        <f>'Tab 2'!F66</f>
        <v>0</v>
      </c>
      <c r="F66" s="326">
        <f>'Tab 2'!G66</f>
        <v>0</v>
      </c>
      <c r="G66" s="326">
        <f t="shared" si="1"/>
        <v>0</v>
      </c>
      <c r="H66" s="326">
        <f>'Tab 3'!G66</f>
        <v>0</v>
      </c>
      <c r="I66" s="326">
        <f>'Tab 4 PPN2'!G66</f>
        <v>0</v>
      </c>
      <c r="J66" s="326">
        <f>'Tab 4 PPN3'!G66</f>
        <v>0</v>
      </c>
      <c r="K66" s="326">
        <f>'Tab 4 PPN1 (3)'!G66</f>
        <v>0</v>
      </c>
      <c r="L66" s="326">
        <f>'Tab 4 PPN1 (4)'!G66</f>
        <v>0</v>
      </c>
      <c r="M66" s="326">
        <f>'Tab 4 PPN1 (5)'!G66</f>
        <v>0</v>
      </c>
      <c r="N66" s="326">
        <f>'Tab 4 PPN1 (6)'!G66</f>
        <v>0</v>
      </c>
      <c r="O66" s="326">
        <f>'Tab 4 PPN1 (7)'!G66</f>
        <v>0</v>
      </c>
      <c r="P66" s="326">
        <f>'Tab 4 PPN1 (8)'!G66</f>
        <v>0</v>
      </c>
      <c r="Q66" s="326">
        <f>'Tab 4 PPN1 (9)'!G66</f>
        <v>0</v>
      </c>
      <c r="R66" s="34"/>
      <c r="S66" s="4"/>
      <c r="T66" s="121"/>
      <c r="U66" s="4"/>
      <c r="V66" s="4"/>
      <c r="W66" s="4"/>
      <c r="X66" s="4"/>
      <c r="Y66" s="4"/>
      <c r="Z66" s="4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</row>
    <row r="67" spans="1:41" ht="37.5">
      <c r="A67" s="327">
        <v>1</v>
      </c>
      <c r="B67" s="328" t="s">
        <v>49</v>
      </c>
      <c r="C67" s="329">
        <v>615100</v>
      </c>
      <c r="D67" s="317">
        <f>'Tab 2'!E67</f>
        <v>0</v>
      </c>
      <c r="E67" s="317">
        <f>'Tab 2'!F67</f>
        <v>0</v>
      </c>
      <c r="F67" s="317">
        <f>'Tab 2'!G67</f>
        <v>0</v>
      </c>
      <c r="G67" s="317">
        <f t="shared" si="1"/>
        <v>0</v>
      </c>
      <c r="H67" s="317">
        <f>'Tab 3'!G67</f>
        <v>0</v>
      </c>
      <c r="I67" s="317">
        <f>'Tab 4 PPN2'!G67</f>
        <v>0</v>
      </c>
      <c r="J67" s="317">
        <f>'Tab 4 PPN3'!G67</f>
        <v>0</v>
      </c>
      <c r="K67" s="317">
        <f>'Tab 4 PPN1 (3)'!G67</f>
        <v>0</v>
      </c>
      <c r="L67" s="317">
        <f>'Tab 4 PPN1 (4)'!G67</f>
        <v>0</v>
      </c>
      <c r="M67" s="317">
        <f>'Tab 4 PPN1 (5)'!G67</f>
        <v>0</v>
      </c>
      <c r="N67" s="317">
        <f>'Tab 4 PPN1 (6)'!G67</f>
        <v>0</v>
      </c>
      <c r="O67" s="317">
        <f>'Tab 4 PPN1 (7)'!G67</f>
        <v>0</v>
      </c>
      <c r="P67" s="317">
        <f>'Tab 4 PPN1 (8)'!G67</f>
        <v>0</v>
      </c>
      <c r="Q67" s="318">
        <f>'Tab 4 PPN1 (9)'!G67</f>
        <v>0</v>
      </c>
      <c r="T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</row>
    <row r="68" spans="1:41" ht="20.25">
      <c r="A68" s="165"/>
      <c r="B68" s="15"/>
      <c r="C68" s="16"/>
      <c r="D68" s="118">
        <f>'Tab 2'!E68</f>
        <v>0</v>
      </c>
      <c r="E68" s="118">
        <f>'Tab 2'!F68</f>
        <v>0</v>
      </c>
      <c r="F68" s="118">
        <f>'Tab 2'!G68</f>
        <v>0</v>
      </c>
      <c r="G68" s="118">
        <f t="shared" si="1"/>
        <v>0</v>
      </c>
      <c r="H68" s="118">
        <f>'Tab 3'!G68</f>
        <v>0</v>
      </c>
      <c r="I68" s="118">
        <f>'Tab 4 PPN2'!G68</f>
        <v>0</v>
      </c>
      <c r="J68" s="118">
        <f>'Tab 4 PPN3'!G68</f>
        <v>0</v>
      </c>
      <c r="K68" s="118">
        <f>'Tab 4 PPN1 (3)'!G68</f>
        <v>0</v>
      </c>
      <c r="L68" s="118">
        <f>'Tab 4 PPN1 (4)'!G68</f>
        <v>0</v>
      </c>
      <c r="M68" s="118">
        <f>'Tab 4 PPN1 (5)'!G68</f>
        <v>0</v>
      </c>
      <c r="N68" s="118">
        <f>'Tab 4 PPN1 (6)'!G68</f>
        <v>0</v>
      </c>
      <c r="O68" s="118">
        <f>'Tab 4 PPN1 (7)'!G68</f>
        <v>0</v>
      </c>
      <c r="P68" s="118">
        <f>'Tab 4 PPN1 (8)'!G68</f>
        <v>0</v>
      </c>
      <c r="Q68" s="119">
        <f>'Tab 4 PPN1 (9)'!G68</f>
        <v>0</v>
      </c>
      <c r="T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</row>
    <row r="69" spans="1:41" ht="20.25">
      <c r="A69" s="165"/>
      <c r="B69" s="15"/>
      <c r="C69" s="16"/>
      <c r="D69" s="118">
        <f>'Tab 2'!E69</f>
        <v>0</v>
      </c>
      <c r="E69" s="118">
        <f>'Tab 2'!F69</f>
        <v>0</v>
      </c>
      <c r="F69" s="118">
        <f>'Tab 2'!G69</f>
        <v>0</v>
      </c>
      <c r="G69" s="118">
        <f t="shared" si="1"/>
        <v>0</v>
      </c>
      <c r="H69" s="118">
        <f>'Tab 3'!G69</f>
        <v>0</v>
      </c>
      <c r="I69" s="118">
        <f>'Tab 4 PPN2'!G69</f>
        <v>0</v>
      </c>
      <c r="J69" s="118">
        <f>'Tab 4 PPN3'!G69</f>
        <v>0</v>
      </c>
      <c r="K69" s="118">
        <f>'Tab 4 PPN1 (3)'!G69</f>
        <v>0</v>
      </c>
      <c r="L69" s="118">
        <f>'Tab 4 PPN1 (4)'!G69</f>
        <v>0</v>
      </c>
      <c r="M69" s="118">
        <f>'Tab 4 PPN1 (5)'!G69</f>
        <v>0</v>
      </c>
      <c r="N69" s="118">
        <f>'Tab 4 PPN1 (6)'!G69</f>
        <v>0</v>
      </c>
      <c r="O69" s="118">
        <f>'Tab 4 PPN1 (7)'!G69</f>
        <v>0</v>
      </c>
      <c r="P69" s="118">
        <f>'Tab 4 PPN1 (8)'!G69</f>
        <v>0</v>
      </c>
      <c r="Q69" s="119">
        <f>'Tab 4 PPN1 (9)'!G69</f>
        <v>0</v>
      </c>
      <c r="T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</row>
    <row r="70" spans="1:41" ht="37.5">
      <c r="A70" s="319">
        <v>2</v>
      </c>
      <c r="B70" s="330" t="s">
        <v>50</v>
      </c>
      <c r="C70" s="321">
        <v>615200</v>
      </c>
      <c r="D70" s="317">
        <f>'Tab 2'!E70</f>
        <v>0</v>
      </c>
      <c r="E70" s="317">
        <f>'Tab 2'!F70</f>
        <v>0</v>
      </c>
      <c r="F70" s="317">
        <f>'Tab 2'!G70</f>
        <v>0</v>
      </c>
      <c r="G70" s="317">
        <f t="shared" si="1"/>
        <v>0</v>
      </c>
      <c r="H70" s="317">
        <f>'Tab 3'!G70</f>
        <v>0</v>
      </c>
      <c r="I70" s="317">
        <f>'Tab 4 PPN2'!G70</f>
        <v>0</v>
      </c>
      <c r="J70" s="317">
        <f>'Tab 4 PPN3'!G70</f>
        <v>0</v>
      </c>
      <c r="K70" s="317">
        <f>'Tab 4 PPN1 (3)'!G70</f>
        <v>0</v>
      </c>
      <c r="L70" s="317">
        <f>'Tab 4 PPN1 (4)'!G70</f>
        <v>0</v>
      </c>
      <c r="M70" s="317">
        <f>'Tab 4 PPN1 (5)'!G70</f>
        <v>0</v>
      </c>
      <c r="N70" s="317">
        <f>'Tab 4 PPN1 (6)'!G70</f>
        <v>0</v>
      </c>
      <c r="O70" s="317">
        <f>'Tab 4 PPN1 (7)'!G70</f>
        <v>0</v>
      </c>
      <c r="P70" s="317">
        <f>'Tab 4 PPN1 (8)'!G70</f>
        <v>0</v>
      </c>
      <c r="Q70" s="318">
        <f>'Tab 4 PPN1 (9)'!G70</f>
        <v>0</v>
      </c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</row>
    <row r="71" spans="1:41" ht="20.25">
      <c r="A71" s="165"/>
      <c r="B71" s="17"/>
      <c r="C71" s="16"/>
      <c r="D71" s="118">
        <f>'Tab 2'!E71</f>
        <v>0</v>
      </c>
      <c r="E71" s="118">
        <f>'Tab 2'!F71</f>
        <v>0</v>
      </c>
      <c r="F71" s="118">
        <f>'Tab 2'!G71</f>
        <v>0</v>
      </c>
      <c r="G71" s="118">
        <f t="shared" si="1"/>
        <v>0</v>
      </c>
      <c r="H71" s="118">
        <f>'Tab 3'!G71</f>
        <v>0</v>
      </c>
      <c r="I71" s="118">
        <f>'Tab 4 PPN2'!G71</f>
        <v>0</v>
      </c>
      <c r="J71" s="118">
        <f>'Tab 4 PPN3'!G71</f>
        <v>0</v>
      </c>
      <c r="K71" s="118">
        <f>'Tab 4 PPN1 (3)'!G71</f>
        <v>0</v>
      </c>
      <c r="L71" s="118">
        <f>'Tab 4 PPN1 (4)'!G71</f>
        <v>0</v>
      </c>
      <c r="M71" s="118">
        <f>'Tab 4 PPN1 (5)'!G71</f>
        <v>0</v>
      </c>
      <c r="N71" s="118">
        <f>'Tab 4 PPN1 (6)'!G71</f>
        <v>0</v>
      </c>
      <c r="O71" s="118">
        <f>'Tab 4 PPN1 (7)'!G71</f>
        <v>0</v>
      </c>
      <c r="P71" s="118">
        <f>'Tab 4 PPN1 (8)'!G71</f>
        <v>0</v>
      </c>
      <c r="Q71" s="119">
        <f>'Tab 4 PPN1 (9)'!G71</f>
        <v>0</v>
      </c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</row>
    <row r="72" spans="1:41" ht="20.25">
      <c r="A72" s="165"/>
      <c r="B72" s="17"/>
      <c r="C72" s="16"/>
      <c r="D72" s="118">
        <f>'Tab 2'!E72</f>
        <v>0</v>
      </c>
      <c r="E72" s="118">
        <f>'Tab 2'!F72</f>
        <v>0</v>
      </c>
      <c r="F72" s="118">
        <f>'Tab 2'!G72</f>
        <v>0</v>
      </c>
      <c r="G72" s="118">
        <f t="shared" si="1"/>
        <v>0</v>
      </c>
      <c r="H72" s="118">
        <f>'Tab 3'!G72</f>
        <v>0</v>
      </c>
      <c r="I72" s="118">
        <f>'Tab 4 PPN2'!G72</f>
        <v>0</v>
      </c>
      <c r="J72" s="118">
        <f>'Tab 4 PPN3'!G72</f>
        <v>0</v>
      </c>
      <c r="K72" s="118">
        <f>'Tab 4 PPN1 (3)'!G72</f>
        <v>0</v>
      </c>
      <c r="L72" s="118">
        <f>'Tab 4 PPN1 (4)'!G72</f>
        <v>0</v>
      </c>
      <c r="M72" s="118">
        <f>'Tab 4 PPN1 (5)'!G72</f>
        <v>0</v>
      </c>
      <c r="N72" s="118">
        <f>'Tab 4 PPN1 (6)'!G72</f>
        <v>0</v>
      </c>
      <c r="O72" s="118">
        <f>'Tab 4 PPN1 (7)'!G72</f>
        <v>0</v>
      </c>
      <c r="P72" s="118">
        <f>'Tab 4 PPN1 (8)'!G72</f>
        <v>0</v>
      </c>
      <c r="Q72" s="119">
        <f>'Tab 4 PPN1 (9)'!G72</f>
        <v>0</v>
      </c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</row>
    <row r="73" spans="1:41" s="33" customFormat="1" ht="38.25" thickBot="1">
      <c r="A73" s="161" t="s">
        <v>14</v>
      </c>
      <c r="B73" s="162" t="s">
        <v>28</v>
      </c>
      <c r="C73" s="163">
        <v>616000</v>
      </c>
      <c r="D73" s="171">
        <f>'Tab 2'!E73</f>
        <v>0</v>
      </c>
      <c r="E73" s="171">
        <f>'Tab 2'!F73</f>
        <v>0</v>
      </c>
      <c r="F73" s="171">
        <f>'Tab 2'!G73</f>
        <v>0</v>
      </c>
      <c r="G73" s="171">
        <f t="shared" si="1"/>
        <v>0</v>
      </c>
      <c r="H73" s="171">
        <f>'Tab 3'!G73</f>
        <v>0</v>
      </c>
      <c r="I73" s="171">
        <f>'Tab 4 PPN2'!G73</f>
        <v>0</v>
      </c>
      <c r="J73" s="171">
        <f>'Tab 4 PPN3'!G73</f>
        <v>0</v>
      </c>
      <c r="K73" s="171">
        <f>'Tab 4 PPN1 (3)'!G73</f>
        <v>0</v>
      </c>
      <c r="L73" s="171">
        <f>'Tab 4 PPN1 (4)'!G73</f>
        <v>0</v>
      </c>
      <c r="M73" s="171">
        <f>'Tab 4 PPN1 (5)'!G73</f>
        <v>0</v>
      </c>
      <c r="N73" s="171">
        <f>'Tab 4 PPN1 (6)'!G73</f>
        <v>0</v>
      </c>
      <c r="O73" s="171">
        <f>'Tab 4 PPN1 (7)'!G73</f>
        <v>0</v>
      </c>
      <c r="P73" s="171">
        <f>'Tab 4 PPN1 (8)'!G73</f>
        <v>0</v>
      </c>
      <c r="Q73" s="171">
        <f>'Tab 4 PPN1 (9)'!G73</f>
        <v>0</v>
      </c>
      <c r="R73" s="34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</row>
    <row r="74" spans="1:41" ht="20.25">
      <c r="A74" s="164">
        <v>1</v>
      </c>
      <c r="B74" s="44" t="s">
        <v>51</v>
      </c>
      <c r="C74" s="41">
        <v>616200</v>
      </c>
      <c r="D74" s="118">
        <f>'Tab 2'!E74</f>
        <v>0</v>
      </c>
      <c r="E74" s="118">
        <f>'Tab 2'!F74</f>
        <v>0</v>
      </c>
      <c r="F74" s="118">
        <f>'Tab 2'!G74</f>
        <v>0</v>
      </c>
      <c r="G74" s="118">
        <f t="shared" si="1"/>
        <v>0</v>
      </c>
      <c r="H74" s="118">
        <f>'Tab 3'!G74</f>
        <v>0</v>
      </c>
      <c r="I74" s="118">
        <f>'Tab 4 PPN2'!G74</f>
        <v>0</v>
      </c>
      <c r="J74" s="118">
        <f>'Tab 4 PPN3'!G74</f>
        <v>0</v>
      </c>
      <c r="K74" s="118">
        <f>'Tab 4 PPN1 (3)'!G74</f>
        <v>0</v>
      </c>
      <c r="L74" s="118">
        <f>'Tab 4 PPN1 (4)'!G74</f>
        <v>0</v>
      </c>
      <c r="M74" s="118">
        <f>'Tab 4 PPN1 (5)'!G74</f>
        <v>0</v>
      </c>
      <c r="N74" s="118">
        <f>'Tab 4 PPN1 (6)'!G74</f>
        <v>0</v>
      </c>
      <c r="O74" s="118">
        <f>'Tab 4 PPN1 (7)'!G74</f>
        <v>0</v>
      </c>
      <c r="P74" s="118">
        <f>'Tab 4 PPN1 (8)'!G74</f>
        <v>0</v>
      </c>
      <c r="Q74" s="119">
        <f>'Tab 4 PPN1 (9)'!G74</f>
        <v>0</v>
      </c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</row>
    <row r="75" spans="1:41" s="33" customFormat="1" ht="57" thickBot="1">
      <c r="A75" s="161" t="s">
        <v>15</v>
      </c>
      <c r="B75" s="162" t="s">
        <v>77</v>
      </c>
      <c r="C75" s="163"/>
      <c r="D75" s="171">
        <f>'Tab 2'!E75</f>
        <v>1460000</v>
      </c>
      <c r="E75" s="171">
        <f>'Tab 2'!F75</f>
        <v>0</v>
      </c>
      <c r="F75" s="171">
        <f>'Tab 2'!G75</f>
        <v>1460000</v>
      </c>
      <c r="G75" s="171">
        <f t="shared" si="1"/>
        <v>1460000</v>
      </c>
      <c r="H75" s="171">
        <f>'Tab 3'!G75</f>
        <v>170000</v>
      </c>
      <c r="I75" s="171">
        <f>'Tab 4 PPN1'!G75</f>
        <v>40000</v>
      </c>
      <c r="J75" s="171">
        <f>'Tab 4 PPN2'!G75</f>
        <v>400000</v>
      </c>
      <c r="K75" s="171">
        <f>'Tab 4 PPN3'!G75</f>
        <v>850000</v>
      </c>
      <c r="L75" s="171">
        <f>'Tab 4 PPN1 (4)'!G75</f>
        <v>0</v>
      </c>
      <c r="M75" s="171">
        <f>'Tab 4 PPN1 (5)'!G75</f>
        <v>0</v>
      </c>
      <c r="N75" s="171">
        <f>'Tab 4 PPN1 (6)'!G75</f>
        <v>0</v>
      </c>
      <c r="O75" s="171">
        <f>'Tab 4 PPN1 (7)'!G75</f>
        <v>0</v>
      </c>
      <c r="P75" s="171">
        <f>'Tab 4 PPN1 (8)'!G75</f>
        <v>0</v>
      </c>
      <c r="Q75" s="171">
        <f>'Tab 4 PPN1 (9)'!G75</f>
        <v>0</v>
      </c>
      <c r="S75" s="4"/>
      <c r="T75" s="121"/>
      <c r="U75" s="4"/>
      <c r="V75" s="4"/>
      <c r="W75" s="4"/>
      <c r="X75" s="4"/>
      <c r="Y75" s="4"/>
      <c r="Z75" s="4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</row>
    <row r="76" spans="1:41" ht="37.5">
      <c r="A76" s="166">
        <v>1</v>
      </c>
      <c r="B76" s="43" t="s">
        <v>52</v>
      </c>
      <c r="C76" s="42">
        <v>821100</v>
      </c>
      <c r="D76" s="118">
        <f>'Tab 2'!E76</f>
        <v>0</v>
      </c>
      <c r="E76" s="118">
        <f>'Tab 2'!F76</f>
        <v>0</v>
      </c>
      <c r="F76" s="118">
        <f>'Tab 2'!G76</f>
        <v>0</v>
      </c>
      <c r="G76" s="118">
        <f t="shared" si="1"/>
        <v>0</v>
      </c>
      <c r="H76" s="118">
        <f>'Tab 3'!G76</f>
        <v>0</v>
      </c>
      <c r="I76" s="118">
        <f>'Tab 4 PPN2'!G76</f>
        <v>0</v>
      </c>
      <c r="J76" s="118">
        <f>'Tab 4 PPN3'!G76</f>
        <v>0</v>
      </c>
      <c r="K76" s="118">
        <f>'Tab 4 PPN1 (3)'!G76</f>
        <v>0</v>
      </c>
      <c r="L76" s="118">
        <f>'Tab 4 PPN1 (4)'!G76</f>
        <v>0</v>
      </c>
      <c r="M76" s="118">
        <f>'Tab 4 PPN1 (5)'!G76</f>
        <v>0</v>
      </c>
      <c r="N76" s="118">
        <f>'Tab 4 PPN1 (6)'!G76</f>
        <v>0</v>
      </c>
      <c r="O76" s="118">
        <f>'Tab 4 PPN1 (7)'!G76</f>
        <v>0</v>
      </c>
      <c r="P76" s="118">
        <f>'Tab 4 PPN1 (8)'!G76</f>
        <v>0</v>
      </c>
      <c r="Q76" s="119">
        <f>'Tab 4 PPN1 (9)'!G76</f>
        <v>0</v>
      </c>
      <c r="T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</row>
    <row r="77" spans="1:41" ht="20.25">
      <c r="A77" s="160">
        <v>2</v>
      </c>
      <c r="B77" s="13" t="s">
        <v>23</v>
      </c>
      <c r="C77" s="14">
        <v>821200</v>
      </c>
      <c r="D77" s="118">
        <f>'Tab 2'!E77</f>
        <v>0</v>
      </c>
      <c r="E77" s="118">
        <f>'Tab 2'!F77</f>
        <v>0</v>
      </c>
      <c r="F77" s="118">
        <f>'Tab 2'!G77</f>
        <v>0</v>
      </c>
      <c r="G77" s="118">
        <f t="shared" si="1"/>
        <v>0</v>
      </c>
      <c r="H77" s="118">
        <f>'Tab 3'!G77</f>
        <v>0</v>
      </c>
      <c r="I77" s="118">
        <f>'Tab 4 PPN2'!G77</f>
        <v>0</v>
      </c>
      <c r="J77" s="118">
        <f>'Tab 4 PPN3'!G77</f>
        <v>0</v>
      </c>
      <c r="K77" s="118">
        <f>'Tab 4 PPN1 (3)'!G77</f>
        <v>0</v>
      </c>
      <c r="L77" s="118">
        <f>'Tab 4 PPN1 (4)'!G77</f>
        <v>0</v>
      </c>
      <c r="M77" s="118">
        <f>'Tab 4 PPN1 (5)'!G77</f>
        <v>0</v>
      </c>
      <c r="N77" s="118">
        <f>'Tab 4 PPN1 (6)'!G77</f>
        <v>0</v>
      </c>
      <c r="O77" s="118">
        <f>'Tab 4 PPN1 (7)'!G77</f>
        <v>0</v>
      </c>
      <c r="P77" s="118">
        <f>'Tab 4 PPN1 (8)'!G77</f>
        <v>0</v>
      </c>
      <c r="Q77" s="119">
        <f>'Tab 4 PPN1 (9)'!G77</f>
        <v>0</v>
      </c>
      <c r="T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</row>
    <row r="78" spans="1:41" ht="20.25">
      <c r="A78" s="160">
        <v>3</v>
      </c>
      <c r="B78" s="13" t="s">
        <v>24</v>
      </c>
      <c r="C78" s="14">
        <v>821300</v>
      </c>
      <c r="D78" s="118">
        <f>'Tab 2'!E78</f>
        <v>172000</v>
      </c>
      <c r="E78" s="118">
        <f>'Tab 2'!F78</f>
        <v>0</v>
      </c>
      <c r="F78" s="118">
        <f>'Tab 2'!G78</f>
        <v>172000</v>
      </c>
      <c r="G78" s="118">
        <f t="shared" si="1"/>
        <v>172000</v>
      </c>
      <c r="H78" s="118">
        <f>'Tab 3'!G78</f>
        <v>132000</v>
      </c>
      <c r="I78" s="118">
        <f>'Tab 4 PPN1'!G78</f>
        <v>40000</v>
      </c>
      <c r="J78" s="118">
        <f>'Tab 4 PPN3'!G78</f>
        <v>0</v>
      </c>
      <c r="K78" s="118">
        <f>'Tab 4 PPN1 (3)'!G78</f>
        <v>0</v>
      </c>
      <c r="L78" s="118">
        <f>'Tab 4 PPN1 (4)'!G78</f>
        <v>0</v>
      </c>
      <c r="M78" s="118">
        <f>'Tab 4 PPN1 (5)'!G78</f>
        <v>0</v>
      </c>
      <c r="N78" s="118">
        <f>'Tab 4 PPN1 (6)'!G78</f>
        <v>0</v>
      </c>
      <c r="O78" s="118">
        <f>'Tab 4 PPN1 (7)'!G78</f>
        <v>0</v>
      </c>
      <c r="P78" s="118">
        <f>'Tab 4 PPN1 (8)'!G78</f>
        <v>0</v>
      </c>
      <c r="Q78" s="119">
        <f>'Tab 4 PPN1 (9)'!G78</f>
        <v>0</v>
      </c>
      <c r="T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</row>
    <row r="79" spans="1:41" ht="20.25">
      <c r="A79" s="160">
        <v>4</v>
      </c>
      <c r="B79" s="17" t="s">
        <v>25</v>
      </c>
      <c r="C79" s="14">
        <v>821400</v>
      </c>
      <c r="D79" s="118">
        <f>'Tab 2'!E79</f>
        <v>0</v>
      </c>
      <c r="E79" s="118">
        <f>'Tab 2'!F79</f>
        <v>0</v>
      </c>
      <c r="F79" s="118">
        <f>'Tab 2'!G79</f>
        <v>0</v>
      </c>
      <c r="G79" s="118">
        <f t="shared" si="1"/>
        <v>0</v>
      </c>
      <c r="H79" s="118">
        <f>'Tab 3'!G79</f>
        <v>0</v>
      </c>
      <c r="I79" s="118">
        <f>'Tab 4 PPN2'!G79</f>
        <v>0</v>
      </c>
      <c r="J79" s="118">
        <f>'Tab 4 PPN3'!G79</f>
        <v>0</v>
      </c>
      <c r="K79" s="118">
        <f>'Tab 4 PPN1 (3)'!G79</f>
        <v>0</v>
      </c>
      <c r="L79" s="118">
        <f>'Tab 4 PPN1 (4)'!G79</f>
        <v>0</v>
      </c>
      <c r="M79" s="118">
        <f>'Tab 4 PPN1 (5)'!G79</f>
        <v>0</v>
      </c>
      <c r="N79" s="118">
        <f>'Tab 4 PPN1 (6)'!G79</f>
        <v>0</v>
      </c>
      <c r="O79" s="118">
        <f>'Tab 4 PPN1 (7)'!G79</f>
        <v>0</v>
      </c>
      <c r="P79" s="118">
        <f>'Tab 4 PPN1 (8)'!G79</f>
        <v>0</v>
      </c>
      <c r="Q79" s="119">
        <f>'Tab 4 PPN1 (9)'!G79</f>
        <v>0</v>
      </c>
      <c r="T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</row>
    <row r="80" spans="1:41" ht="37.5">
      <c r="A80" s="160">
        <v>5</v>
      </c>
      <c r="B80" s="17" t="s">
        <v>26</v>
      </c>
      <c r="C80" s="14">
        <v>821500</v>
      </c>
      <c r="D80" s="118">
        <f>'Tab 2'!E80</f>
        <v>38000</v>
      </c>
      <c r="E80" s="118">
        <f>'Tab 2'!F80</f>
        <v>0</v>
      </c>
      <c r="F80" s="118">
        <f>'Tab 2'!G80</f>
        <v>38000</v>
      </c>
      <c r="G80" s="118">
        <f t="shared" si="1"/>
        <v>38000</v>
      </c>
      <c r="H80" s="118">
        <f>'Tab 3'!G80</f>
        <v>38000</v>
      </c>
      <c r="I80" s="118">
        <f>'Tab 4 PPN2'!G80</f>
        <v>0</v>
      </c>
      <c r="J80" s="118">
        <f>'Tab 4 PPN3'!G80</f>
        <v>0</v>
      </c>
      <c r="K80" s="118">
        <f>'Tab 4 PPN1 (3)'!G80</f>
        <v>0</v>
      </c>
      <c r="L80" s="118">
        <f>'Tab 4 PPN1 (4)'!G80</f>
        <v>0</v>
      </c>
      <c r="M80" s="118">
        <f>'Tab 4 PPN1 (5)'!G80</f>
        <v>0</v>
      </c>
      <c r="N80" s="118">
        <f>'Tab 4 PPN1 (6)'!G80</f>
        <v>0</v>
      </c>
      <c r="O80" s="118">
        <f>'Tab 4 PPN1 (7)'!G80</f>
        <v>0</v>
      </c>
      <c r="P80" s="118">
        <f>'Tab 4 PPN1 (8)'!G80</f>
        <v>0</v>
      </c>
      <c r="Q80" s="119">
        <f>'Tab 4 PPN1 (9)'!G80</f>
        <v>0</v>
      </c>
      <c r="T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</row>
    <row r="81" spans="1:41" ht="42" customHeight="1">
      <c r="A81" s="160">
        <v>6</v>
      </c>
      <c r="B81" s="17" t="s">
        <v>27</v>
      </c>
      <c r="C81" s="14">
        <v>821600</v>
      </c>
      <c r="D81" s="118">
        <f>'Tab 2'!E81</f>
        <v>1250000</v>
      </c>
      <c r="E81" s="118">
        <f>'Tab 2'!F81</f>
        <v>0</v>
      </c>
      <c r="F81" s="118">
        <f>'Tab 2'!G81</f>
        <v>1250000</v>
      </c>
      <c r="G81" s="118">
        <f t="shared" si="1"/>
        <v>1250000</v>
      </c>
      <c r="H81" s="118">
        <f>'Tab 3'!G81</f>
        <v>0</v>
      </c>
      <c r="I81" s="118">
        <f>'Tab 4 PPN2'!H87</f>
        <v>0</v>
      </c>
      <c r="J81" s="118">
        <f>'Tab 4 PPN2'!G81</f>
        <v>400000</v>
      </c>
      <c r="K81" s="118">
        <f>'Tab 4 PPN3'!G81</f>
        <v>850000</v>
      </c>
      <c r="L81" s="118">
        <f>'Tab 4 PPN1 (4)'!G81</f>
        <v>0</v>
      </c>
      <c r="M81" s="118">
        <f>'Tab 4 PPN1 (5)'!G81</f>
        <v>0</v>
      </c>
      <c r="N81" s="118">
        <f>'Tab 4 PPN1 (6)'!G81</f>
        <v>0</v>
      </c>
      <c r="O81" s="118">
        <f>'Tab 4 PPN1 (7)'!G81</f>
        <v>0</v>
      </c>
      <c r="P81" s="118">
        <f>'Tab 4 PPN1 (8)'!G81</f>
        <v>0</v>
      </c>
      <c r="Q81" s="119">
        <f>'Tab 4 PPN1 (9)'!G81</f>
        <v>0</v>
      </c>
      <c r="R81" s="6"/>
      <c r="T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</row>
    <row r="82" spans="1:41" s="33" customFormat="1" ht="49.5" customHeight="1" thickBot="1">
      <c r="A82" s="161"/>
      <c r="B82" s="162" t="s">
        <v>90</v>
      </c>
      <c r="C82" s="167"/>
      <c r="D82" s="171">
        <f aca="true" t="shared" si="2" ref="D82:Q82">D14+D26+D66+D73+D75</f>
        <v>18675000</v>
      </c>
      <c r="E82" s="171">
        <f t="shared" si="2"/>
        <v>0</v>
      </c>
      <c r="F82" s="171">
        <f t="shared" si="2"/>
        <v>18675000</v>
      </c>
      <c r="G82" s="171">
        <f t="shared" si="2"/>
        <v>18675000</v>
      </c>
      <c r="H82" s="171">
        <f t="shared" si="2"/>
        <v>17385000</v>
      </c>
      <c r="I82" s="171">
        <f>I14+I26+I66+I73+I75</f>
        <v>40000</v>
      </c>
      <c r="J82" s="171">
        <f t="shared" si="2"/>
        <v>400000</v>
      </c>
      <c r="K82" s="171">
        <f t="shared" si="2"/>
        <v>850000</v>
      </c>
      <c r="L82" s="171">
        <f t="shared" si="2"/>
        <v>0</v>
      </c>
      <c r="M82" s="171">
        <f t="shared" si="2"/>
        <v>0</v>
      </c>
      <c r="N82" s="171">
        <f t="shared" si="2"/>
        <v>0</v>
      </c>
      <c r="O82" s="171">
        <f t="shared" si="2"/>
        <v>0</v>
      </c>
      <c r="P82" s="171">
        <f t="shared" si="2"/>
        <v>0</v>
      </c>
      <c r="Q82" s="172">
        <f t="shared" si="2"/>
        <v>0</v>
      </c>
      <c r="R82" s="34"/>
      <c r="S82" s="4"/>
      <c r="T82" s="121"/>
      <c r="U82" s="4"/>
      <c r="V82" s="4"/>
      <c r="W82" s="4"/>
      <c r="X82" s="4"/>
      <c r="Y82" s="4"/>
      <c r="Z82" s="4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</row>
    <row r="83" spans="1:16" ht="30.75" customHeight="1">
      <c r="A83" s="5"/>
      <c r="B83" s="597"/>
      <c r="C83" s="597"/>
      <c r="D83" s="597"/>
      <c r="E83" s="597"/>
      <c r="F83" s="597"/>
      <c r="G83" s="597"/>
      <c r="H83" s="597"/>
      <c r="I83" s="597"/>
      <c r="J83" s="597"/>
      <c r="K83" s="2"/>
      <c r="L83" s="2"/>
      <c r="M83" s="2"/>
      <c r="N83" s="2"/>
      <c r="O83" s="2"/>
      <c r="P83" s="2"/>
    </row>
    <row r="84" spans="1:18" ht="15.75" customHeight="1">
      <c r="A84" s="5"/>
      <c r="B84" s="24"/>
      <c r="C84" s="24"/>
      <c r="D84" s="24"/>
      <c r="E84" s="24"/>
      <c r="F84" s="120"/>
      <c r="G84" s="24"/>
      <c r="H84" s="24"/>
      <c r="I84" s="24"/>
      <c r="J84" s="24"/>
      <c r="K84" s="2"/>
      <c r="L84" s="2"/>
      <c r="M84" s="2"/>
      <c r="N84" s="2"/>
      <c r="O84" s="2"/>
      <c r="P84" s="2"/>
      <c r="Q84" s="2"/>
      <c r="R84" s="6"/>
    </row>
    <row r="85" spans="1:18" ht="15.75" customHeight="1">
      <c r="A85" s="5"/>
      <c r="B85" s="24"/>
      <c r="C85" s="24"/>
      <c r="D85" s="24"/>
      <c r="E85" s="24"/>
      <c r="F85" s="24"/>
      <c r="G85" s="24"/>
      <c r="H85" s="24"/>
      <c r="I85" s="24"/>
      <c r="J85" s="24"/>
      <c r="K85" s="2"/>
      <c r="L85" s="2"/>
      <c r="M85" s="2"/>
      <c r="N85" s="25"/>
      <c r="O85" s="25"/>
      <c r="P85" s="25"/>
      <c r="Q85" s="2"/>
      <c r="R85" s="6"/>
    </row>
    <row r="86" spans="1:18" ht="15.75" customHeight="1">
      <c r="A86" s="5"/>
      <c r="B86" s="24"/>
      <c r="C86" s="24"/>
      <c r="D86" s="24"/>
      <c r="E86" s="24"/>
      <c r="F86" s="24"/>
      <c r="G86" s="24"/>
      <c r="H86" s="24"/>
      <c r="I86" s="24"/>
      <c r="J86" s="24"/>
      <c r="K86" s="2"/>
      <c r="L86" s="2"/>
      <c r="M86" s="2"/>
      <c r="N86" s="2"/>
      <c r="O86" s="2"/>
      <c r="P86" s="2"/>
      <c r="Q86" s="2"/>
      <c r="R86" s="6"/>
    </row>
    <row r="87" spans="1:18" ht="15.75" customHeight="1">
      <c r="A87" s="5"/>
      <c r="B87" s="24"/>
      <c r="C87" s="24"/>
      <c r="D87" s="24"/>
      <c r="E87" s="24"/>
      <c r="F87" s="24"/>
      <c r="G87" s="24"/>
      <c r="H87" s="24"/>
      <c r="I87" s="24"/>
      <c r="J87" s="24"/>
      <c r="K87" s="2"/>
      <c r="L87" s="2"/>
      <c r="M87" s="2"/>
      <c r="N87" s="6"/>
      <c r="O87" s="27" t="s">
        <v>55</v>
      </c>
      <c r="Q87" s="2"/>
      <c r="R87" s="6"/>
    </row>
    <row r="88" spans="1:18" ht="15.75" customHeight="1">
      <c r="A88" s="5"/>
      <c r="B88" s="24"/>
      <c r="C88" s="24"/>
      <c r="D88" s="24"/>
      <c r="E88" s="24"/>
      <c r="F88" s="24"/>
      <c r="G88" s="24"/>
      <c r="H88" s="24"/>
      <c r="I88" s="24"/>
      <c r="J88" s="24"/>
      <c r="K88" s="2"/>
      <c r="L88" s="2"/>
      <c r="M88" s="2"/>
      <c r="N88" s="6"/>
      <c r="O88" s="6"/>
      <c r="P88" s="6"/>
      <c r="R88" s="6"/>
    </row>
    <row r="89" spans="1:18" ht="15" customHeight="1">
      <c r="A89" s="6"/>
      <c r="B89" s="23"/>
      <c r="C89" s="23"/>
      <c r="D89" s="23"/>
      <c r="E89" s="23"/>
      <c r="F89" s="23"/>
      <c r="G89" s="23"/>
      <c r="H89" s="23"/>
      <c r="I89" s="6"/>
      <c r="J89" s="7"/>
      <c r="K89" s="7"/>
      <c r="L89" s="6"/>
      <c r="M89" s="7"/>
      <c r="N89" s="7"/>
      <c r="O89" s="7"/>
      <c r="P89" s="7"/>
      <c r="Q89" s="7"/>
      <c r="R89" s="6"/>
    </row>
    <row r="90" spans="1:17" ht="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1:17" ht="18.75">
      <c r="A91" s="6"/>
      <c r="B91" s="6"/>
      <c r="C91" s="6"/>
      <c r="D91" s="6"/>
      <c r="E91" s="6"/>
      <c r="F91" s="6"/>
      <c r="G91" s="6"/>
      <c r="H91" s="6"/>
      <c r="I91" s="6"/>
      <c r="J91" s="5"/>
      <c r="K91" s="3"/>
      <c r="L91" s="6"/>
      <c r="M91" s="5"/>
      <c r="N91" s="10"/>
      <c r="O91" s="10"/>
      <c r="P91" s="10"/>
      <c r="Q91" s="5"/>
    </row>
    <row r="92" spans="1:17" ht="1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1:17" ht="1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</sheetData>
  <sheetProtection password="C5C5" sheet="1" formatCells="0" formatColumns="0" formatRows="0"/>
  <mergeCells count="18">
    <mergeCell ref="B83:J83"/>
    <mergeCell ref="A1:Q1"/>
    <mergeCell ref="N2:O3"/>
    <mergeCell ref="A9:C9"/>
    <mergeCell ref="G9:Q9"/>
    <mergeCell ref="A3:B3"/>
    <mergeCell ref="C3:J3"/>
    <mergeCell ref="A6:I6"/>
    <mergeCell ref="L6:M6"/>
    <mergeCell ref="A5:L5"/>
    <mergeCell ref="F10:F12"/>
    <mergeCell ref="H10:Q11"/>
    <mergeCell ref="A10:A12"/>
    <mergeCell ref="B10:B12"/>
    <mergeCell ref="C10:C12"/>
    <mergeCell ref="G10:G12"/>
    <mergeCell ref="D10:D12"/>
    <mergeCell ref="E10:E12"/>
  </mergeCells>
  <printOptions/>
  <pageMargins left="0.1968503937007874" right="0.2362204724409449" top="0.35433070866141736" bottom="0.4330708661417323" header="0.31496062992125984" footer="0.1968503937007874"/>
  <pageSetup fitToHeight="0" horizontalDpi="600" verticalDpi="600" orientation="landscape" paperSize="9" scale="40" r:id="rId1"/>
  <headerFooter>
    <oddFooter>&amp;C&amp;A&amp;RPage &amp;P</oddFooter>
  </headerFooter>
  <rowBreaks count="1" manualBreakCount="1">
    <brk id="59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92"/>
  <sheetViews>
    <sheetView view="pageBreakPreview" zoomScale="54" zoomScaleNormal="60" zoomScaleSheetLayoutView="54" workbookViewId="0" topLeftCell="D62">
      <selection activeCell="H84" sqref="H84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8" width="25.7109375" style="4" customWidth="1"/>
    <col min="19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605" t="s">
        <v>53</v>
      </c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606"/>
      <c r="N1" s="606"/>
      <c r="O1" s="606"/>
      <c r="P1" s="606"/>
      <c r="Q1" s="606"/>
      <c r="R1" s="606"/>
      <c r="S1" s="606"/>
      <c r="T1" s="606"/>
      <c r="U1" s="606"/>
    </row>
    <row r="2" spans="2:21" ht="24" customHeight="1">
      <c r="B2" s="51"/>
      <c r="C2" s="51"/>
      <c r="D2" s="51"/>
      <c r="E2" s="51"/>
      <c r="F2" s="51"/>
      <c r="G2" s="51"/>
      <c r="H2" s="51"/>
      <c r="I2" s="51"/>
      <c r="J2" s="51"/>
      <c r="M2" s="51"/>
      <c r="N2" s="51"/>
      <c r="O2" s="51"/>
      <c r="P2" s="52" t="s">
        <v>54</v>
      </c>
      <c r="Q2" s="100"/>
      <c r="R2" s="533" t="s">
        <v>126</v>
      </c>
      <c r="S2" s="607" t="s">
        <v>54</v>
      </c>
      <c r="T2" s="607"/>
      <c r="U2" s="122"/>
    </row>
    <row r="3" spans="2:21" ht="31.5" customHeight="1">
      <c r="B3" s="605" t="s">
        <v>58</v>
      </c>
      <c r="C3" s="605"/>
      <c r="D3" s="608" t="s">
        <v>127</v>
      </c>
      <c r="E3" s="608"/>
      <c r="F3" s="608"/>
      <c r="G3" s="608"/>
      <c r="H3" s="608"/>
      <c r="I3" s="608"/>
      <c r="J3" s="608"/>
      <c r="K3" s="608"/>
      <c r="L3" s="608"/>
      <c r="M3" s="608"/>
      <c r="N3" s="608"/>
      <c r="O3" s="608"/>
      <c r="P3" s="608"/>
      <c r="Q3" s="608"/>
      <c r="R3" s="50"/>
      <c r="S3" s="607"/>
      <c r="T3" s="607"/>
      <c r="U3" s="53"/>
    </row>
    <row r="4" spans="2:21" ht="12.75" customHeight="1"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5"/>
      <c r="T4" s="56"/>
      <c r="U4" s="57"/>
    </row>
    <row r="5" spans="2:21" ht="11.25" customHeight="1" hidden="1">
      <c r="B5" s="54"/>
      <c r="C5" s="54"/>
      <c r="D5" s="54"/>
      <c r="E5" s="54"/>
      <c r="F5" s="54"/>
      <c r="G5" s="54"/>
      <c r="H5" s="54"/>
      <c r="I5" s="54"/>
      <c r="J5" s="54"/>
      <c r="K5" s="52"/>
      <c r="L5" s="62"/>
      <c r="M5" s="54"/>
      <c r="N5" s="54"/>
      <c r="O5" s="54"/>
      <c r="P5" s="54"/>
      <c r="Q5" s="54"/>
      <c r="R5" s="54"/>
      <c r="S5" s="55"/>
      <c r="T5" s="56"/>
      <c r="U5" s="57"/>
    </row>
    <row r="6" spans="2:21" ht="30" customHeight="1">
      <c r="B6" s="58" t="s">
        <v>69</v>
      </c>
      <c r="C6" s="58"/>
      <c r="D6" s="58"/>
      <c r="E6" s="58"/>
      <c r="F6" s="58"/>
      <c r="G6" s="58"/>
      <c r="H6" s="58"/>
      <c r="I6" s="58"/>
      <c r="J6" s="58"/>
      <c r="K6" s="52"/>
      <c r="L6" s="112"/>
      <c r="M6" s="58"/>
      <c r="N6" s="58"/>
      <c r="O6" s="58"/>
      <c r="P6" s="52"/>
      <c r="Q6" s="52"/>
      <c r="R6" s="52"/>
      <c r="S6" s="52" t="s">
        <v>63</v>
      </c>
      <c r="T6" s="52"/>
      <c r="U6" s="59"/>
    </row>
    <row r="7" spans="2:21" ht="3" customHeight="1">
      <c r="B7" s="609"/>
      <c r="C7" s="609"/>
      <c r="D7" s="609"/>
      <c r="E7" s="609"/>
      <c r="F7" s="609"/>
      <c r="G7" s="609"/>
      <c r="H7" s="609"/>
      <c r="I7" s="609"/>
      <c r="J7" s="609"/>
      <c r="K7" s="609"/>
      <c r="L7" s="609"/>
      <c r="M7" s="609"/>
      <c r="N7" s="609"/>
      <c r="O7" s="609"/>
      <c r="P7" s="609"/>
      <c r="Q7" s="609"/>
      <c r="R7" s="60"/>
      <c r="S7" s="122"/>
      <c r="T7" s="122"/>
      <c r="U7" s="61"/>
    </row>
    <row r="8" spans="2:21" ht="8.25" customHeight="1">
      <c r="B8" s="101"/>
      <c r="C8" s="101"/>
      <c r="D8" s="610"/>
      <c r="E8" s="610"/>
      <c r="F8" s="610"/>
      <c r="G8" s="610"/>
      <c r="H8" s="610"/>
      <c r="I8" s="610"/>
      <c r="J8" s="610"/>
      <c r="K8" s="610"/>
      <c r="L8" s="610"/>
      <c r="M8" s="113"/>
      <c r="N8" s="113"/>
      <c r="O8" s="113"/>
      <c r="P8" s="113"/>
      <c r="Q8" s="113"/>
      <c r="R8" s="52"/>
      <c r="S8" s="52" t="s">
        <v>65</v>
      </c>
      <c r="T8" s="52"/>
      <c r="U8" s="53"/>
    </row>
    <row r="9" spans="2:21" ht="12" customHeight="1" thickBot="1"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62"/>
    </row>
    <row r="10" spans="1:21" s="33" customFormat="1" ht="59.25" customHeight="1">
      <c r="A10" s="103"/>
      <c r="B10" s="620" t="s">
        <v>97</v>
      </c>
      <c r="C10" s="623" t="s">
        <v>72</v>
      </c>
      <c r="D10" s="620" t="s">
        <v>1</v>
      </c>
      <c r="E10" s="611" t="s">
        <v>271</v>
      </c>
      <c r="F10" s="611" t="s">
        <v>267</v>
      </c>
      <c r="G10" s="611" t="s">
        <v>268</v>
      </c>
      <c r="H10" s="611" t="s">
        <v>272</v>
      </c>
      <c r="I10" s="611" t="s">
        <v>273</v>
      </c>
      <c r="J10" s="585" t="s">
        <v>82</v>
      </c>
      <c r="K10" s="614"/>
      <c r="L10" s="614"/>
      <c r="M10" s="614"/>
      <c r="N10" s="614"/>
      <c r="O10" s="614"/>
      <c r="P10" s="614"/>
      <c r="Q10" s="614"/>
      <c r="R10" s="614"/>
      <c r="S10" s="614"/>
      <c r="T10" s="614"/>
      <c r="U10" s="615"/>
    </row>
    <row r="11" spans="1:21" s="33" customFormat="1" ht="17.25" customHeight="1" thickBot="1">
      <c r="A11" s="104"/>
      <c r="B11" s="621"/>
      <c r="C11" s="624"/>
      <c r="D11" s="621"/>
      <c r="E11" s="612"/>
      <c r="F11" s="612"/>
      <c r="G11" s="612"/>
      <c r="H11" s="612"/>
      <c r="I11" s="612"/>
      <c r="J11" s="616"/>
      <c r="K11" s="617"/>
      <c r="L11" s="617"/>
      <c r="M11" s="617"/>
      <c r="N11" s="617"/>
      <c r="O11" s="617"/>
      <c r="P11" s="617"/>
      <c r="Q11" s="617"/>
      <c r="R11" s="617"/>
      <c r="S11" s="617"/>
      <c r="T11" s="617"/>
      <c r="U11" s="618"/>
    </row>
    <row r="12" spans="1:21" s="33" customFormat="1" ht="126.75" customHeight="1" thickBot="1">
      <c r="A12" s="104"/>
      <c r="B12" s="622"/>
      <c r="C12" s="625"/>
      <c r="D12" s="622"/>
      <c r="E12" s="613"/>
      <c r="F12" s="613"/>
      <c r="G12" s="613"/>
      <c r="H12" s="613"/>
      <c r="I12" s="613"/>
      <c r="J12" s="173" t="s">
        <v>33</v>
      </c>
      <c r="K12" s="173" t="s">
        <v>34</v>
      </c>
      <c r="L12" s="173" t="s">
        <v>35</v>
      </c>
      <c r="M12" s="174" t="s">
        <v>36</v>
      </c>
      <c r="N12" s="174" t="s">
        <v>37</v>
      </c>
      <c r="O12" s="174" t="s">
        <v>38</v>
      </c>
      <c r="P12" s="174" t="s">
        <v>56</v>
      </c>
      <c r="Q12" s="174" t="s">
        <v>57</v>
      </c>
      <c r="R12" s="174" t="s">
        <v>39</v>
      </c>
      <c r="S12" s="174" t="s">
        <v>56</v>
      </c>
      <c r="T12" s="174" t="s">
        <v>57</v>
      </c>
      <c r="U12" s="174" t="s">
        <v>39</v>
      </c>
    </row>
    <row r="13" spans="1:21" s="33" customFormat="1" ht="21" thickBot="1">
      <c r="A13" s="104"/>
      <c r="B13" s="175">
        <v>1</v>
      </c>
      <c r="C13" s="175">
        <v>2</v>
      </c>
      <c r="D13" s="175">
        <v>3</v>
      </c>
      <c r="E13" s="176">
        <v>4</v>
      </c>
      <c r="F13" s="176">
        <v>5</v>
      </c>
      <c r="G13" s="176" t="s">
        <v>80</v>
      </c>
      <c r="H13" s="350">
        <v>7</v>
      </c>
      <c r="I13" s="350" t="s">
        <v>123</v>
      </c>
      <c r="J13" s="204">
        <v>9</v>
      </c>
      <c r="K13" s="204">
        <v>10</v>
      </c>
      <c r="L13" s="204">
        <v>11</v>
      </c>
      <c r="M13" s="204">
        <v>9</v>
      </c>
      <c r="N13" s="204">
        <v>10</v>
      </c>
      <c r="O13" s="204">
        <v>11</v>
      </c>
      <c r="P13" s="204">
        <v>12</v>
      </c>
      <c r="Q13" s="204">
        <v>13</v>
      </c>
      <c r="R13" s="204">
        <v>14</v>
      </c>
      <c r="S13" s="176">
        <v>16</v>
      </c>
      <c r="T13" s="176">
        <v>17</v>
      </c>
      <c r="U13" s="176">
        <v>18</v>
      </c>
    </row>
    <row r="14" spans="1:26" ht="27">
      <c r="A14" s="105"/>
      <c r="B14" s="177" t="s">
        <v>7</v>
      </c>
      <c r="C14" s="178" t="s">
        <v>62</v>
      </c>
      <c r="D14" s="179"/>
      <c r="E14" s="276">
        <f>SUM(E15:E25)</f>
        <v>16430000</v>
      </c>
      <c r="F14" s="276">
        <f>SUM(F15:F25)</f>
        <v>0</v>
      </c>
      <c r="G14" s="276">
        <f>SUM(G15:G25)</f>
        <v>16430000</v>
      </c>
      <c r="H14" s="276">
        <f>SUM(H15:H25)</f>
        <v>3765000</v>
      </c>
      <c r="I14" s="276">
        <f aca="true" t="shared" si="0" ref="I14:U14">SUM(I15:I25)</f>
        <v>12665000</v>
      </c>
      <c r="J14" s="277">
        <f t="shared" si="0"/>
        <v>670950</v>
      </c>
      <c r="K14" s="278">
        <f t="shared" si="0"/>
        <v>552150</v>
      </c>
      <c r="L14" s="278">
        <f t="shared" si="0"/>
        <v>7963970</v>
      </c>
      <c r="M14" s="278">
        <f t="shared" si="0"/>
        <v>618800</v>
      </c>
      <c r="N14" s="278">
        <f t="shared" si="0"/>
        <v>555550</v>
      </c>
      <c r="O14" s="278">
        <f t="shared" si="0"/>
        <v>589000</v>
      </c>
      <c r="P14" s="278">
        <f t="shared" si="0"/>
        <v>631700</v>
      </c>
      <c r="Q14" s="278">
        <f t="shared" si="0"/>
        <v>550080</v>
      </c>
      <c r="R14" s="279">
        <f t="shared" si="0"/>
        <v>532800</v>
      </c>
      <c r="S14" s="205">
        <f t="shared" si="0"/>
        <v>0</v>
      </c>
      <c r="T14" s="169">
        <f t="shared" si="0"/>
        <v>0</v>
      </c>
      <c r="U14" s="170">
        <f t="shared" si="0"/>
        <v>0</v>
      </c>
      <c r="W14" s="46"/>
      <c r="X14" s="46"/>
      <c r="Y14" s="46"/>
      <c r="Z14" s="46"/>
    </row>
    <row r="15" spans="1:27" ht="27.75">
      <c r="A15" s="105"/>
      <c r="B15" s="180">
        <v>1</v>
      </c>
      <c r="C15" s="78" t="s">
        <v>20</v>
      </c>
      <c r="D15" s="180">
        <v>611100</v>
      </c>
      <c r="E15" s="280">
        <f>'Tab 3'!E15+'Tab 4 PPN2'!E15+'Tab 4 PPN3'!E15+'Tab 4 PPN1 (3)'!E15+'Tab 4 PPN1 (4)'!E15+'Tab 4 PPN1 (5)'!E15+'Tab 4 PPN1 (6)'!E15+'Tab 4 PPN1 (7)'!E15+'Tab 4 PPN1 (8)'!E15+'Tab 4 PPN1 (9)'!E15</f>
        <v>4631000</v>
      </c>
      <c r="F15" s="280">
        <f>'Tab 3'!F15+'Tab 4 PPN2'!F15+'Tab 4 PPN3'!F15+'Tab 4 PPN1 (3)'!F15+'Tab 4 PPN1 (4)'!F15+'Tab 4 PPN1 (5)'!F15+'Tab 4 PPN1 (6)'!F15+'Tab 4 PPN1 (7)'!F15+'Tab 4 PPN1 (8)'!F15+'Tab 4 PPN1 (9)'!F15</f>
        <v>0</v>
      </c>
      <c r="G15" s="280">
        <f>'Tab 3'!G15+'Tab 4 PPN2'!G15+'Tab 4 PPN3'!G15+'Tab 4 PPN1 (3)'!G15+'Tab 4 PPN1 (4)'!G15+'Tab 4 PPN1 (5)'!G15+'Tab 4 PPN1 (6)'!G15+'Tab 4 PPN1 (7)'!G15+'Tab 4 PPN1 (8)'!G15+'Tab 4 PPN1 (9)'!G15</f>
        <v>4631000</v>
      </c>
      <c r="H15" s="280">
        <f>'Tab 3'!H15+'Tab 4 PPN2'!H15+'Tab 4 PPN3'!H15+'Tab 4 PPN1 (3)'!H15+'Tab 4 PPN1 (4)'!H15+'Tab 4 PPN1 (5)'!H15+'Tab 4 PPN1 (6)'!H15+'Tab 4 PPN1 (7)'!H15+'Tab 4 PPN1 (8)'!H15+'Tab 4 PPN1 (9)'!H15</f>
        <v>933000</v>
      </c>
      <c r="I15" s="280">
        <f>'Tab 3'!I15+'Tab 4 PPN2'!I15+'Tab 4 PPN3'!I15+'Tab 4 PPN1 (3)'!I15+'Tab 4 PPN1 (4)'!I15+'Tab 4 PPN1 (5)'!I15+'Tab 4 PPN1 (6)'!I15+'Tab 4 PPN1 (7)'!I15+'Tab 4 PPN1 (8)'!I15+'Tab 4 PPN1 (9)'!I15</f>
        <v>3698000</v>
      </c>
      <c r="J15" s="280">
        <f>'Tab 3'!J15+'Tab 4 PPN2'!J15+'Tab 4 PPN3'!J15+'Tab 4 PPN1 (3)'!J15+'Tab 4 PPN1 (4)'!J15+'Tab 4 PPN1 (5)'!J15+'Tab 4 PPN1 (6)'!J15+'Tab 4 PPN1 (7)'!J15+'Tab 4 PPN1 (8)'!J15+'Tab 4 PPN1 (9)'!J15</f>
        <v>422500</v>
      </c>
      <c r="K15" s="280">
        <f>'Tab 3'!K15+'Tab 4 PPN2'!K15+'Tab 4 PPN3'!K15+'Tab 4 PPN1 (3)'!K15+'Tab 4 PPN1 (4)'!K15+'Tab 4 PPN1 (5)'!K15+'Tab 4 PPN1 (6)'!K15+'Tab 4 PPN1 (7)'!K15+'Tab 4 PPN1 (8)'!K15+'Tab 4 PPN1 (9)'!K15</f>
        <v>408800</v>
      </c>
      <c r="L15" s="280">
        <f>'Tab 3'!L15+'Tab 4 PPN2'!L15+'Tab 4 PPN3'!L15+'Tab 4 PPN1 (3)'!L15+'Tab 4 PPN1 (4)'!L15+'Tab 4 PPN1 (5)'!L15+'Tab 4 PPN1 (6)'!L15+'Tab 4 PPN1 (7)'!L15+'Tab 4 PPN1 (8)'!L15+'Tab 4 PPN1 (9)'!L15</f>
        <v>409800</v>
      </c>
      <c r="M15" s="280">
        <f>'Tab 3'!M15+'Tab 4 PPN2'!M15+'Tab 4 PPN3'!M15+'Tab 4 PPN1 (3)'!M15+'Tab 4 PPN1 (4)'!M15+'Tab 4 PPN1 (5)'!M15+'Tab 4 PPN1 (6)'!M15+'Tab 4 PPN1 (7)'!M15+'Tab 4 PPN1 (8)'!M15+'Tab 4 PPN1 (9)'!M15</f>
        <v>409800</v>
      </c>
      <c r="N15" s="280">
        <f>'Tab 3'!N15+'Tab 4 PPN2'!N15+'Tab 4 PPN3'!N15+'Tab 4 PPN1 (3)'!N15+'Tab 4 PPN1 (4)'!N15+'Tab 4 PPN1 (5)'!N15+'Tab 4 PPN1 (6)'!N15+'Tab 4 PPN1 (7)'!N15+'Tab 4 PPN1 (8)'!N15+'Tab 4 PPN1 (9)'!N15</f>
        <v>409900</v>
      </c>
      <c r="O15" s="280">
        <f>'Tab 3'!O15+'Tab 4 PPN2'!O15+'Tab 4 PPN3'!O15+'Tab 4 PPN1 (3)'!O15+'Tab 4 PPN1 (4)'!O15+'Tab 4 PPN1 (5)'!O15+'Tab 4 PPN1 (6)'!O15+'Tab 4 PPN1 (7)'!O15+'Tab 4 PPN1 (8)'!O15+'Tab 4 PPN1 (9)'!O15</f>
        <v>408800</v>
      </c>
      <c r="P15" s="280">
        <f>'Tab 3'!P15+'Tab 4 PPN2'!P15+'Tab 4 PPN3'!P15+'Tab 4 PPN1 (3)'!P15+'Tab 4 PPN1 (4)'!P15+'Tab 4 PPN1 (5)'!P15+'Tab 4 PPN1 (6)'!P15+'Tab 4 PPN1 (7)'!P15+'Tab 4 PPN1 (8)'!P15+'Tab 4 PPN1 (9)'!P15</f>
        <v>410800</v>
      </c>
      <c r="Q15" s="280">
        <f>'Tab 3'!Q15+'Tab 4 PPN2'!Q15+'Tab 4 PPN3'!Q15+'Tab 4 PPN1 (3)'!Q15+'Tab 4 PPN1 (4)'!Q15+'Tab 4 PPN1 (5)'!Q15+'Tab 4 PPN1 (6)'!Q15+'Tab 4 PPN1 (7)'!Q15+'Tab 4 PPN1 (8)'!Q15+'Tab 4 PPN1 (9)'!Q15</f>
        <v>408800</v>
      </c>
      <c r="R15" s="280">
        <f>'Tab 3'!R15+'Tab 4 PPN2'!R15+'Tab 4 PPN3'!R15+'Tab 4 PPN1 (3)'!R15+'Tab 4 PPN1 (4)'!R15+'Tab 4 PPN1 (5)'!R15+'Tab 4 PPN1 (6)'!R15+'Tab 4 PPN1 (7)'!R15+'Tab 4 PPN1 (8)'!R15+'Tab 4 PPN1 (9)'!R15</f>
        <v>408800</v>
      </c>
      <c r="S15" s="206"/>
      <c r="T15" s="181"/>
      <c r="U15" s="182"/>
      <c r="V15" s="46"/>
      <c r="W15" s="46"/>
      <c r="X15" s="46"/>
      <c r="Y15" s="46"/>
      <c r="Z15" s="46"/>
      <c r="AA15" s="46"/>
    </row>
    <row r="16" spans="1:27" ht="47.25">
      <c r="A16" s="105"/>
      <c r="B16" s="77">
        <v>2</v>
      </c>
      <c r="C16" s="76" t="s">
        <v>40</v>
      </c>
      <c r="D16" s="77">
        <v>611200</v>
      </c>
      <c r="E16" s="280">
        <f>'Tab 3'!E16+'Tab 4 PPN2'!E16+'Tab 4 PPN3'!E16+'Tab 4 PPN1 (3)'!E16+'Tab 4 PPN1 (4)'!E16+'Tab 4 PPN1 (5)'!E16+'Tab 4 PPN1 (6)'!E16+'Tab 4 PPN1 (7)'!E16+'Tab 4 PPN1 (8)'!E16+'Tab 4 PPN1 (9)'!E16</f>
        <v>742000</v>
      </c>
      <c r="F16" s="280">
        <f>'Tab 3'!F16+'Tab 4 PPN2'!F16+'Tab 4 PPN3'!F16+'Tab 4 PPN1 (3)'!F16+'Tab 4 PPN1 (4)'!F16+'Tab 4 PPN1 (5)'!F16+'Tab 4 PPN1 (6)'!F16+'Tab 4 PPN1 (7)'!F16+'Tab 4 PPN1 (8)'!F16+'Tab 4 PPN1 (9)'!F16</f>
        <v>0</v>
      </c>
      <c r="G16" s="280">
        <f>'Tab 3'!G16+'Tab 4 PPN2'!G16+'Tab 4 PPN3'!G16+'Tab 4 PPN1 (3)'!G16+'Tab 4 PPN1 (4)'!G16+'Tab 4 PPN1 (5)'!G16+'Tab 4 PPN1 (6)'!G16+'Tab 4 PPN1 (7)'!G16+'Tab 4 PPN1 (8)'!G16+'Tab 4 PPN1 (9)'!G16</f>
        <v>742000</v>
      </c>
      <c r="H16" s="280">
        <f>'Tab 3'!H16+'Tab 4 PPN2'!H16+'Tab 4 PPN3'!H16+'Tab 4 PPN1 (3)'!H16+'Tab 4 PPN1 (4)'!H16+'Tab 4 PPN1 (5)'!H16+'Tab 4 PPN1 (6)'!H16+'Tab 4 PPN1 (7)'!H16+'Tab 4 PPN1 (8)'!H16+'Tab 4 PPN1 (9)'!H16</f>
        <v>152600</v>
      </c>
      <c r="I16" s="280">
        <f>'Tab 3'!I16+'Tab 4 PPN2'!I16+'Tab 4 PPN3'!I16+'Tab 4 PPN1 (3)'!I16+'Tab 4 PPN1 (4)'!I16+'Tab 4 PPN1 (5)'!I16+'Tab 4 PPN1 (6)'!I16+'Tab 4 PPN1 (7)'!I16+'Tab 4 PPN1 (8)'!I16+'Tab 4 PPN1 (9)'!I16</f>
        <v>589400</v>
      </c>
      <c r="J16" s="280">
        <f>'Tab 3'!J16+'Tab 4 PPN2'!J16+'Tab 4 PPN3'!J16+'Tab 4 PPN1 (3)'!J16+'Tab 4 PPN1 (4)'!J16+'Tab 4 PPN1 (5)'!J16+'Tab 4 PPN1 (6)'!J16+'Tab 4 PPN1 (7)'!J16+'Tab 4 PPN1 (8)'!J16+'Tab 4 PPN1 (9)'!J16</f>
        <v>73800</v>
      </c>
      <c r="K16" s="280">
        <f>'Tab 3'!K16+'Tab 4 PPN2'!K16+'Tab 4 PPN3'!K16+'Tab 4 PPN1 (3)'!K16+'Tab 4 PPN1 (4)'!K16+'Tab 4 PPN1 (5)'!K16+'Tab 4 PPN1 (6)'!K16+'Tab 4 PPN1 (7)'!K16+'Tab 4 PPN1 (8)'!K16+'Tab 4 PPN1 (9)'!K16</f>
        <v>55200</v>
      </c>
      <c r="L16" s="280">
        <f>'Tab 3'!L16+'Tab 4 PPN2'!L16+'Tab 4 PPN3'!L16+'Tab 4 PPN1 (3)'!L16+'Tab 4 PPN1 (4)'!L16+'Tab 4 PPN1 (5)'!L16+'Tab 4 PPN1 (6)'!L16+'Tab 4 PPN1 (7)'!L16+'Tab 4 PPN1 (8)'!L16+'Tab 4 PPN1 (9)'!L16</f>
        <v>51800</v>
      </c>
      <c r="M16" s="280">
        <f>'Tab 3'!M16+'Tab 4 PPN2'!M16+'Tab 4 PPN3'!M16+'Tab 4 PPN1 (3)'!M16+'Tab 4 PPN1 (4)'!M16+'Tab 4 PPN1 (5)'!M16+'Tab 4 PPN1 (6)'!M16+'Tab 4 PPN1 (7)'!M16+'Tab 4 PPN1 (8)'!M16+'Tab 4 PPN1 (9)'!M16</f>
        <v>105900</v>
      </c>
      <c r="N16" s="280">
        <f>'Tab 3'!N16+'Tab 4 PPN2'!N16+'Tab 4 PPN3'!N16+'Tab 4 PPN1 (3)'!N16+'Tab 4 PPN1 (4)'!N16+'Tab 4 PPN1 (5)'!N16+'Tab 4 PPN1 (6)'!N16+'Tab 4 PPN1 (7)'!N16+'Tab 4 PPN1 (8)'!N16+'Tab 4 PPN1 (9)'!N16</f>
        <v>48800</v>
      </c>
      <c r="O16" s="280">
        <f>'Tab 3'!O16+'Tab 4 PPN2'!O16+'Tab 4 PPN3'!O16+'Tab 4 PPN1 (3)'!O16+'Tab 4 PPN1 (4)'!O16+'Tab 4 PPN1 (5)'!O16+'Tab 4 PPN1 (6)'!O16+'Tab 4 PPN1 (7)'!O16+'Tab 4 PPN1 (8)'!O16+'Tab 4 PPN1 (9)'!O16</f>
        <v>67300</v>
      </c>
      <c r="P16" s="280">
        <f>'Tab 3'!P16+'Tab 4 PPN2'!P16+'Tab 4 PPN3'!P16+'Tab 4 PPN1 (3)'!P16+'Tab 4 PPN1 (4)'!P16+'Tab 4 PPN1 (5)'!P16+'Tab 4 PPN1 (6)'!P16+'Tab 4 PPN1 (7)'!P16+'Tab 4 PPN1 (8)'!P16+'Tab 4 PPN1 (9)'!P16</f>
        <v>76500</v>
      </c>
      <c r="Q16" s="280">
        <f>'Tab 3'!Q16+'Tab 4 PPN2'!Q16+'Tab 4 PPN3'!Q16+'Tab 4 PPN1 (3)'!Q16+'Tab 4 PPN1 (4)'!Q16+'Tab 4 PPN1 (5)'!Q16+'Tab 4 PPN1 (6)'!Q16+'Tab 4 PPN1 (7)'!Q16+'Tab 4 PPN1 (8)'!Q16+'Tab 4 PPN1 (9)'!Q16</f>
        <v>59300</v>
      </c>
      <c r="R16" s="280">
        <f>'Tab 3'!R16+'Tab 4 PPN2'!R16+'Tab 4 PPN3'!R16+'Tab 4 PPN1 (3)'!R16+'Tab 4 PPN1 (4)'!R16+'Tab 4 PPN1 (5)'!R16+'Tab 4 PPN1 (6)'!R16+'Tab 4 PPN1 (7)'!R16+'Tab 4 PPN1 (8)'!R16+'Tab 4 PPN1 (9)'!R16</f>
        <v>50800</v>
      </c>
      <c r="S16" s="206"/>
      <c r="T16" s="181"/>
      <c r="U16" s="182"/>
      <c r="V16" s="46"/>
      <c r="W16" s="46"/>
      <c r="X16" s="46"/>
      <c r="Y16" s="46"/>
      <c r="Z16" s="46"/>
      <c r="AA16" s="46"/>
    </row>
    <row r="17" spans="1:27" ht="27.75">
      <c r="A17" s="105"/>
      <c r="B17" s="77">
        <v>3</v>
      </c>
      <c r="C17" s="78" t="s">
        <v>8</v>
      </c>
      <c r="D17" s="77">
        <v>613100</v>
      </c>
      <c r="E17" s="280">
        <f>'Tab 3'!E17+'Tab 4 PPN2'!E17+'Tab 4 PPN3'!E17+'Tab 4 PPN1 (3)'!E17+'Tab 4 PPN1 (4)'!E17+'Tab 4 PPN1 (5)'!E17+'Tab 4 PPN1 (6)'!E17+'Tab 4 PPN1 (7)'!E17+'Tab 4 PPN1 (8)'!E17+'Tab 4 PPN1 (9)'!E17</f>
        <v>190000</v>
      </c>
      <c r="F17" s="280">
        <f>'Tab 3'!F17+'Tab 4 PPN2'!F17+'Tab 4 PPN3'!F17+'Tab 4 PPN1 (3)'!F17+'Tab 4 PPN1 (4)'!F17+'Tab 4 PPN1 (5)'!F17+'Tab 4 PPN1 (6)'!F17+'Tab 4 PPN1 (7)'!F17+'Tab 4 PPN1 (8)'!F17+'Tab 4 PPN1 (9)'!F17</f>
        <v>0</v>
      </c>
      <c r="G17" s="280">
        <f>'Tab 3'!G17+'Tab 4 PPN2'!G17+'Tab 4 PPN3'!G17+'Tab 4 PPN1 (3)'!G17+'Tab 4 PPN1 (4)'!G17+'Tab 4 PPN1 (5)'!G17+'Tab 4 PPN1 (6)'!G17+'Tab 4 PPN1 (7)'!G17+'Tab 4 PPN1 (8)'!G17+'Tab 4 PPN1 (9)'!G17</f>
        <v>190000</v>
      </c>
      <c r="H17" s="280">
        <f>'Tab 3'!H17+'Tab 4 PPN2'!H17+'Tab 4 PPN3'!H17+'Tab 4 PPN1 (3)'!H17+'Tab 4 PPN1 (4)'!H17+'Tab 4 PPN1 (5)'!H17+'Tab 4 PPN1 (6)'!H17+'Tab 4 PPN1 (7)'!H17+'Tab 4 PPN1 (8)'!H17+'Tab 4 PPN1 (9)'!H17</f>
        <v>62320</v>
      </c>
      <c r="I17" s="280">
        <f>'Tab 3'!I17+'Tab 4 PPN2'!I17+'Tab 4 PPN3'!I17+'Tab 4 PPN1 (3)'!I17+'Tab 4 PPN1 (4)'!I17+'Tab 4 PPN1 (5)'!I17+'Tab 4 PPN1 (6)'!I17+'Tab 4 PPN1 (7)'!I17+'Tab 4 PPN1 (8)'!I17+'Tab 4 PPN1 (9)'!I17</f>
        <v>127680</v>
      </c>
      <c r="J17" s="280">
        <f>'Tab 3'!J17+'Tab 4 PPN2'!J17+'Tab 4 PPN3'!J17+'Tab 4 PPN1 (3)'!J17+'Tab 4 PPN1 (4)'!J17+'Tab 4 PPN1 (5)'!J17+'Tab 4 PPN1 (6)'!J17+'Tab 4 PPN1 (7)'!J17+'Tab 4 PPN1 (8)'!J17+'Tab 4 PPN1 (9)'!J17</f>
        <v>15300</v>
      </c>
      <c r="K17" s="280">
        <f>'Tab 3'!K17+'Tab 4 PPN2'!K17+'Tab 4 PPN3'!K17+'Tab 4 PPN1 (3)'!K17+'Tab 4 PPN1 (4)'!K17+'Tab 4 PPN1 (5)'!K17+'Tab 4 PPN1 (6)'!K17+'Tab 4 PPN1 (7)'!K17+'Tab 4 PPN1 (8)'!K17+'Tab 4 PPN1 (9)'!K17</f>
        <v>15300</v>
      </c>
      <c r="L17" s="280">
        <f>'Tab 3'!L17+'Tab 4 PPN2'!L17+'Tab 4 PPN3'!L17+'Tab 4 PPN1 (3)'!L17+'Tab 4 PPN1 (4)'!L17+'Tab 4 PPN1 (5)'!L17+'Tab 4 PPN1 (6)'!L17+'Tab 4 PPN1 (7)'!L17+'Tab 4 PPN1 (8)'!L17+'Tab 4 PPN1 (9)'!L17</f>
        <v>16350</v>
      </c>
      <c r="M17" s="280">
        <f>'Tab 3'!M17+'Tab 4 PPN2'!M17+'Tab 4 PPN3'!M17+'Tab 4 PPN1 (3)'!M17+'Tab 4 PPN1 (4)'!M17+'Tab 4 PPN1 (5)'!M17+'Tab 4 PPN1 (6)'!M17+'Tab 4 PPN1 (7)'!M17+'Tab 4 PPN1 (8)'!M17+'Tab 4 PPN1 (9)'!M17</f>
        <v>14850</v>
      </c>
      <c r="N17" s="280">
        <f>'Tab 3'!N17+'Tab 4 PPN2'!N17+'Tab 4 PPN3'!N17+'Tab 4 PPN1 (3)'!N17+'Tab 4 PPN1 (4)'!N17+'Tab 4 PPN1 (5)'!N17+'Tab 4 PPN1 (6)'!N17+'Tab 4 PPN1 (7)'!N17+'Tab 4 PPN1 (8)'!N17+'Tab 4 PPN1 (9)'!N17</f>
        <v>17400</v>
      </c>
      <c r="O17" s="280">
        <f>'Tab 3'!O17+'Tab 4 PPN2'!O17+'Tab 4 PPN3'!O17+'Tab 4 PPN1 (3)'!O17+'Tab 4 PPN1 (4)'!O17+'Tab 4 PPN1 (5)'!O17+'Tab 4 PPN1 (6)'!O17+'Tab 4 PPN1 (7)'!O17+'Tab 4 PPN1 (8)'!O17+'Tab 4 PPN1 (9)'!O17</f>
        <v>14250</v>
      </c>
      <c r="P17" s="280">
        <f>'Tab 3'!P17+'Tab 4 PPN2'!P17+'Tab 4 PPN3'!P17+'Tab 4 PPN1 (3)'!P17+'Tab 4 PPN1 (4)'!P17+'Tab 4 PPN1 (5)'!P17+'Tab 4 PPN1 (6)'!P17+'Tab 4 PPN1 (7)'!P17+'Tab 4 PPN1 (8)'!P17+'Tab 4 PPN1 (9)'!P17</f>
        <v>13500</v>
      </c>
      <c r="Q17" s="280">
        <f>'Tab 3'!Q17+'Tab 4 PPN2'!Q17+'Tab 4 PPN3'!Q17+'Tab 4 PPN1 (3)'!Q17+'Tab 4 PPN1 (4)'!Q17+'Tab 4 PPN1 (5)'!Q17+'Tab 4 PPN1 (6)'!Q17+'Tab 4 PPN1 (7)'!Q17+'Tab 4 PPN1 (8)'!Q17+'Tab 4 PPN1 (9)'!Q17</f>
        <v>10830</v>
      </c>
      <c r="R17" s="280">
        <f>'Tab 3'!R17+'Tab 4 PPN2'!R17+'Tab 4 PPN3'!R17+'Tab 4 PPN1 (3)'!R17+'Tab 4 PPN1 (4)'!R17+'Tab 4 PPN1 (5)'!R17+'Tab 4 PPN1 (6)'!R17+'Tab 4 PPN1 (7)'!R17+'Tab 4 PPN1 (8)'!R17+'Tab 4 PPN1 (9)'!R17</f>
        <v>9900</v>
      </c>
      <c r="S17" s="206"/>
      <c r="T17" s="181"/>
      <c r="U17" s="182"/>
      <c r="V17" s="46"/>
      <c r="W17" s="46"/>
      <c r="X17" s="46"/>
      <c r="Y17" s="46"/>
      <c r="Z17" s="46"/>
      <c r="AA17" s="46"/>
    </row>
    <row r="18" spans="1:27" ht="27.75">
      <c r="A18" s="105"/>
      <c r="B18" s="77">
        <v>4</v>
      </c>
      <c r="C18" s="76" t="s">
        <v>41</v>
      </c>
      <c r="D18" s="77">
        <v>613200</v>
      </c>
      <c r="E18" s="280">
        <f>'Tab 3'!E18+'Tab 4 PPN2'!E18+'Tab 4 PPN3'!E18+'Tab 4 PPN1 (3)'!E18+'Tab 4 PPN1 (4)'!E18+'Tab 4 PPN1 (5)'!E18+'Tab 4 PPN1 (6)'!E18+'Tab 4 PPN1 (7)'!E18+'Tab 4 PPN1 (8)'!E18+'Tab 4 PPN1 (9)'!E18</f>
        <v>145000</v>
      </c>
      <c r="F18" s="280">
        <f>'Tab 3'!F18+'Tab 4 PPN2'!F18+'Tab 4 PPN3'!F18+'Tab 4 PPN1 (3)'!F18+'Tab 4 PPN1 (4)'!F18+'Tab 4 PPN1 (5)'!F18+'Tab 4 PPN1 (6)'!F18+'Tab 4 PPN1 (7)'!F18+'Tab 4 PPN1 (8)'!F18+'Tab 4 PPN1 (9)'!F18</f>
        <v>0</v>
      </c>
      <c r="G18" s="280">
        <f>'Tab 3'!G18+'Tab 4 PPN2'!G18+'Tab 4 PPN3'!G18+'Tab 4 PPN1 (3)'!G18+'Tab 4 PPN1 (4)'!G18+'Tab 4 PPN1 (5)'!G18+'Tab 4 PPN1 (6)'!G18+'Tab 4 PPN1 (7)'!G18+'Tab 4 PPN1 (8)'!G18+'Tab 4 PPN1 (9)'!G18</f>
        <v>145000</v>
      </c>
      <c r="H18" s="280">
        <f>'Tab 3'!H18+'Tab 4 PPN2'!H18+'Tab 4 PPN3'!H18+'Tab 4 PPN1 (3)'!H18+'Tab 4 PPN1 (4)'!H18+'Tab 4 PPN1 (5)'!H18+'Tab 4 PPN1 (6)'!H18+'Tab 4 PPN1 (7)'!H18+'Tab 4 PPN1 (8)'!H18+'Tab 4 PPN1 (9)'!H18</f>
        <v>37700</v>
      </c>
      <c r="I18" s="280">
        <f>'Tab 3'!I18+'Tab 4 PPN2'!I18+'Tab 4 PPN3'!I18+'Tab 4 PPN1 (3)'!I18+'Tab 4 PPN1 (4)'!I18+'Tab 4 PPN1 (5)'!I18+'Tab 4 PPN1 (6)'!I18+'Tab 4 PPN1 (7)'!I18+'Tab 4 PPN1 (8)'!I18+'Tab 4 PPN1 (9)'!I18</f>
        <v>107300</v>
      </c>
      <c r="J18" s="280">
        <f>'Tab 3'!J18+'Tab 4 PPN2'!J18+'Tab 4 PPN3'!J18+'Tab 4 PPN1 (3)'!J18+'Tab 4 PPN1 (4)'!J18+'Tab 4 PPN1 (5)'!J18+'Tab 4 PPN1 (6)'!J18+'Tab 4 PPN1 (7)'!J18+'Tab 4 PPN1 (8)'!J18+'Tab 4 PPN1 (9)'!J18</f>
        <v>12150</v>
      </c>
      <c r="K18" s="280">
        <f>'Tab 3'!K18+'Tab 4 PPN2'!K18+'Tab 4 PPN3'!K18+'Tab 4 PPN1 (3)'!K18+'Tab 4 PPN1 (4)'!K18+'Tab 4 PPN1 (5)'!K18+'Tab 4 PPN1 (6)'!K18+'Tab 4 PPN1 (7)'!K18+'Tab 4 PPN1 (8)'!K18+'Tab 4 PPN1 (9)'!K18</f>
        <v>11650</v>
      </c>
      <c r="L18" s="280">
        <f>'Tab 3'!L18+'Tab 4 PPN2'!L18+'Tab 4 PPN3'!L18+'Tab 4 PPN1 (3)'!L18+'Tab 4 PPN1 (4)'!L18+'Tab 4 PPN1 (5)'!L18+'Tab 4 PPN1 (6)'!L18+'Tab 4 PPN1 (7)'!L18+'Tab 4 PPN1 (8)'!L18+'Tab 4 PPN1 (9)'!L18</f>
        <v>11700</v>
      </c>
      <c r="M18" s="280">
        <f>'Tab 3'!M18+'Tab 4 PPN2'!M18+'Tab 4 PPN3'!M18+'Tab 4 PPN1 (3)'!M18+'Tab 4 PPN1 (4)'!M18+'Tab 4 PPN1 (5)'!M18+'Tab 4 PPN1 (6)'!M18+'Tab 4 PPN1 (7)'!M18+'Tab 4 PPN1 (8)'!M18+'Tab 4 PPN1 (9)'!M18</f>
        <v>12700</v>
      </c>
      <c r="N18" s="280">
        <f>'Tab 3'!N18+'Tab 4 PPN2'!N18+'Tab 4 PPN3'!N18+'Tab 4 PPN1 (3)'!N18+'Tab 4 PPN1 (4)'!N18+'Tab 4 PPN1 (5)'!N18+'Tab 4 PPN1 (6)'!N18+'Tab 4 PPN1 (7)'!N18+'Tab 4 PPN1 (8)'!N18+'Tab 4 PPN1 (9)'!N18</f>
        <v>12200</v>
      </c>
      <c r="O18" s="280">
        <f>'Tab 3'!O18+'Tab 4 PPN2'!O18+'Tab 4 PPN3'!O18+'Tab 4 PPN1 (3)'!O18+'Tab 4 PPN1 (4)'!O18+'Tab 4 PPN1 (5)'!O18+'Tab 4 PPN1 (6)'!O18+'Tab 4 PPN1 (7)'!O18+'Tab 4 PPN1 (8)'!O18+'Tab 4 PPN1 (9)'!O18</f>
        <v>11650</v>
      </c>
      <c r="P18" s="280">
        <f>'Tab 3'!P18+'Tab 4 PPN2'!P18+'Tab 4 PPN3'!P18+'Tab 4 PPN1 (3)'!P18+'Tab 4 PPN1 (4)'!P18+'Tab 4 PPN1 (5)'!P18+'Tab 4 PPN1 (6)'!P18+'Tab 4 PPN1 (7)'!P18+'Tab 4 PPN1 (8)'!P18+'Tab 4 PPN1 (9)'!P18</f>
        <v>12750</v>
      </c>
      <c r="Q18" s="280">
        <f>'Tab 3'!Q18+'Tab 4 PPN2'!Q18+'Tab 4 PPN3'!Q18+'Tab 4 PPN1 (3)'!Q18+'Tab 4 PPN1 (4)'!Q18+'Tab 4 PPN1 (5)'!Q18+'Tab 4 PPN1 (6)'!Q18+'Tab 4 PPN1 (7)'!Q18+'Tab 4 PPN1 (8)'!Q18+'Tab 4 PPN1 (9)'!Q18</f>
        <v>12250</v>
      </c>
      <c r="R18" s="280">
        <f>'Tab 3'!R18+'Tab 4 PPN2'!R18+'Tab 4 PPN3'!R18+'Tab 4 PPN1 (3)'!R18+'Tab 4 PPN1 (4)'!R18+'Tab 4 PPN1 (5)'!R18+'Tab 4 PPN1 (6)'!R18+'Tab 4 PPN1 (7)'!R18+'Tab 4 PPN1 (8)'!R18+'Tab 4 PPN1 (9)'!R18</f>
        <v>10250</v>
      </c>
      <c r="S18" s="206"/>
      <c r="T18" s="181"/>
      <c r="U18" s="182"/>
      <c r="V18" s="46"/>
      <c r="W18" s="46"/>
      <c r="X18" s="46"/>
      <c r="Y18" s="46"/>
      <c r="Z18" s="46"/>
      <c r="AA18" s="46"/>
    </row>
    <row r="19" spans="1:27" ht="27.75">
      <c r="A19" s="105"/>
      <c r="B19" s="77">
        <v>5</v>
      </c>
      <c r="C19" s="76" t="s">
        <v>9</v>
      </c>
      <c r="D19" s="77">
        <v>613300</v>
      </c>
      <c r="E19" s="280">
        <f>'Tab 3'!E19+'Tab 4 PPN2'!E19+'Tab 4 PPN3'!E19+'Tab 4 PPN1 (3)'!E19+'Tab 4 PPN1 (4)'!E19+'Tab 4 PPN1 (5)'!E19+'Tab 4 PPN1 (6)'!E19+'Tab 4 PPN1 (7)'!E19+'Tab 4 PPN1 (8)'!E19+'Tab 4 PPN1 (9)'!E19</f>
        <v>33000</v>
      </c>
      <c r="F19" s="280">
        <f>'Tab 3'!F19+'Tab 4 PPN2'!F19+'Tab 4 PPN3'!F19+'Tab 4 PPN1 (3)'!F19+'Tab 4 PPN1 (4)'!F19+'Tab 4 PPN1 (5)'!F19+'Tab 4 PPN1 (6)'!F19+'Tab 4 PPN1 (7)'!F19+'Tab 4 PPN1 (8)'!F19+'Tab 4 PPN1 (9)'!F19</f>
        <v>0</v>
      </c>
      <c r="G19" s="280">
        <f>'Tab 3'!G19+'Tab 4 PPN2'!G19+'Tab 4 PPN3'!G19+'Tab 4 PPN1 (3)'!G19+'Tab 4 PPN1 (4)'!G19+'Tab 4 PPN1 (5)'!G19+'Tab 4 PPN1 (6)'!G19+'Tab 4 PPN1 (7)'!G19+'Tab 4 PPN1 (8)'!G19+'Tab 4 PPN1 (9)'!G19</f>
        <v>33000</v>
      </c>
      <c r="H19" s="280">
        <f>'Tab 3'!H19+'Tab 4 PPN2'!H19+'Tab 4 PPN3'!H19+'Tab 4 PPN1 (3)'!H19+'Tab 4 PPN1 (4)'!H19+'Tab 4 PPN1 (5)'!H19+'Tab 4 PPN1 (6)'!H19+'Tab 4 PPN1 (7)'!H19+'Tab 4 PPN1 (8)'!H19+'Tab 4 PPN1 (9)'!H19</f>
        <v>10600</v>
      </c>
      <c r="I19" s="280">
        <f>'Tab 3'!I19+'Tab 4 PPN2'!I19+'Tab 4 PPN3'!I19+'Tab 4 PPN1 (3)'!I19+'Tab 4 PPN1 (4)'!I19+'Tab 4 PPN1 (5)'!I19+'Tab 4 PPN1 (6)'!I19+'Tab 4 PPN1 (7)'!I19+'Tab 4 PPN1 (8)'!I19+'Tab 4 PPN1 (9)'!I19</f>
        <v>22400</v>
      </c>
      <c r="J19" s="280">
        <f>'Tab 3'!J19+'Tab 4 PPN2'!J19+'Tab 4 PPN3'!J19+'Tab 4 PPN1 (3)'!J19+'Tab 4 PPN1 (4)'!J19+'Tab 4 PPN1 (5)'!J19+'Tab 4 PPN1 (6)'!J19+'Tab 4 PPN1 (7)'!J19+'Tab 4 PPN1 (8)'!J19+'Tab 4 PPN1 (9)'!J19</f>
        <v>4850</v>
      </c>
      <c r="K19" s="280">
        <f>'Tab 3'!K19+'Tab 4 PPN2'!K19+'Tab 4 PPN3'!K19+'Tab 4 PPN1 (3)'!K19+'Tab 4 PPN1 (4)'!K19+'Tab 4 PPN1 (5)'!K19+'Tab 4 PPN1 (6)'!K19+'Tab 4 PPN1 (7)'!K19+'Tab 4 PPN1 (8)'!K19+'Tab 4 PPN1 (9)'!K19</f>
        <v>2700</v>
      </c>
      <c r="L19" s="280">
        <f>'Tab 3'!L19+'Tab 4 PPN2'!L19+'Tab 4 PPN3'!L19+'Tab 4 PPN1 (3)'!L19+'Tab 4 PPN1 (4)'!L19+'Tab 4 PPN1 (5)'!L19+'Tab 4 PPN1 (6)'!L19+'Tab 4 PPN1 (7)'!L19+'Tab 4 PPN1 (8)'!L19+'Tab 4 PPN1 (9)'!L19</f>
        <v>2150</v>
      </c>
      <c r="M19" s="280">
        <f>'Tab 3'!M19+'Tab 4 PPN2'!M19+'Tab 4 PPN3'!M19+'Tab 4 PPN1 (3)'!M19+'Tab 4 PPN1 (4)'!M19+'Tab 4 PPN1 (5)'!M19+'Tab 4 PPN1 (6)'!M19+'Tab 4 PPN1 (7)'!M19+'Tab 4 PPN1 (8)'!M19+'Tab 4 PPN1 (9)'!M19</f>
        <v>2250</v>
      </c>
      <c r="N19" s="280">
        <f>'Tab 3'!N19+'Tab 4 PPN2'!N19+'Tab 4 PPN3'!N19+'Tab 4 PPN1 (3)'!N19+'Tab 4 PPN1 (4)'!N19+'Tab 4 PPN1 (5)'!N19+'Tab 4 PPN1 (6)'!N19+'Tab 4 PPN1 (7)'!N19+'Tab 4 PPN1 (8)'!N19+'Tab 4 PPN1 (9)'!N19</f>
        <v>1700</v>
      </c>
      <c r="O19" s="280">
        <f>'Tab 3'!O19+'Tab 4 PPN2'!O19+'Tab 4 PPN3'!O19+'Tab 4 PPN1 (3)'!O19+'Tab 4 PPN1 (4)'!O19+'Tab 4 PPN1 (5)'!O19+'Tab 4 PPN1 (6)'!O19+'Tab 4 PPN1 (7)'!O19+'Tab 4 PPN1 (8)'!O19+'Tab 4 PPN1 (9)'!O19</f>
        <v>1650</v>
      </c>
      <c r="P19" s="280">
        <f>'Tab 3'!P19+'Tab 4 PPN2'!P19+'Tab 4 PPN3'!P19+'Tab 4 PPN1 (3)'!P19+'Tab 4 PPN1 (4)'!P19+'Tab 4 PPN1 (5)'!P19+'Tab 4 PPN1 (6)'!P19+'Tab 4 PPN1 (7)'!P19+'Tab 4 PPN1 (8)'!P19+'Tab 4 PPN1 (9)'!P19</f>
        <v>1750</v>
      </c>
      <c r="Q19" s="280">
        <f>'Tab 3'!Q19+'Tab 4 PPN2'!Q19+'Tab 4 PPN3'!Q19+'Tab 4 PPN1 (3)'!Q19+'Tab 4 PPN1 (4)'!Q19+'Tab 4 PPN1 (5)'!Q19+'Tab 4 PPN1 (6)'!Q19+'Tab 4 PPN1 (7)'!Q19+'Tab 4 PPN1 (8)'!Q19+'Tab 4 PPN1 (9)'!Q19</f>
        <v>2200</v>
      </c>
      <c r="R19" s="280">
        <f>'Tab 3'!R19+'Tab 4 PPN2'!R19+'Tab 4 PPN3'!R19+'Tab 4 PPN1 (3)'!R19+'Tab 4 PPN1 (4)'!R19+'Tab 4 PPN1 (5)'!R19+'Tab 4 PPN1 (6)'!R19+'Tab 4 PPN1 (7)'!R19+'Tab 4 PPN1 (8)'!R19+'Tab 4 PPN1 (9)'!R19</f>
        <v>3150</v>
      </c>
      <c r="S19" s="206"/>
      <c r="T19" s="181"/>
      <c r="U19" s="182"/>
      <c r="V19" s="46"/>
      <c r="W19" s="46"/>
      <c r="X19" s="46"/>
      <c r="Y19" s="46"/>
      <c r="Z19" s="46"/>
      <c r="AA19" s="46"/>
    </row>
    <row r="20" spans="1:27" ht="27.75">
      <c r="A20" s="105"/>
      <c r="B20" s="77">
        <v>6</v>
      </c>
      <c r="C20" s="78" t="s">
        <v>21</v>
      </c>
      <c r="D20" s="77">
        <v>613400</v>
      </c>
      <c r="E20" s="280">
        <f>'Tab 3'!E20+'Tab 4 PPN2'!E20+'Tab 4 PPN3'!E20+'Tab 4 PPN1 (3)'!E20+'Tab 4 PPN1 (4)'!E20+'Tab 4 PPN1 (5)'!E20+'Tab 4 PPN1 (6)'!E20+'Tab 4 PPN1 (7)'!E20+'Tab 4 PPN1 (8)'!E20+'Tab 4 PPN1 (9)'!E20</f>
        <v>55000</v>
      </c>
      <c r="F20" s="280">
        <f>'Tab 3'!F20+'Tab 4 PPN2'!F20+'Tab 4 PPN3'!F20+'Tab 4 PPN1 (3)'!F20+'Tab 4 PPN1 (4)'!F20+'Tab 4 PPN1 (5)'!F20+'Tab 4 PPN1 (6)'!F20+'Tab 4 PPN1 (7)'!F20+'Tab 4 PPN1 (8)'!F20+'Tab 4 PPN1 (9)'!F20</f>
        <v>0</v>
      </c>
      <c r="G20" s="280">
        <f>'Tab 3'!G20+'Tab 4 PPN2'!G20+'Tab 4 PPN3'!G20+'Tab 4 PPN1 (3)'!G20+'Tab 4 PPN1 (4)'!G20+'Tab 4 PPN1 (5)'!G20+'Tab 4 PPN1 (6)'!G20+'Tab 4 PPN1 (7)'!G20+'Tab 4 PPN1 (8)'!G20+'Tab 4 PPN1 (9)'!G20</f>
        <v>55000</v>
      </c>
      <c r="H20" s="280">
        <f>'Tab 3'!H20+'Tab 4 PPN2'!H20+'Tab 4 PPN3'!H20+'Tab 4 PPN1 (3)'!H20+'Tab 4 PPN1 (4)'!H20+'Tab 4 PPN1 (5)'!H20+'Tab 4 PPN1 (6)'!H20+'Tab 4 PPN1 (7)'!H20+'Tab 4 PPN1 (8)'!H20+'Tab 4 PPN1 (9)'!H20</f>
        <v>19500</v>
      </c>
      <c r="I20" s="280">
        <f>'Tab 3'!I20+'Tab 4 PPN2'!I20+'Tab 4 PPN3'!I20+'Tab 4 PPN1 (3)'!I20+'Tab 4 PPN1 (4)'!I20+'Tab 4 PPN1 (5)'!I20+'Tab 4 PPN1 (6)'!I20+'Tab 4 PPN1 (7)'!I20+'Tab 4 PPN1 (8)'!I20+'Tab 4 PPN1 (9)'!I20</f>
        <v>35500</v>
      </c>
      <c r="J20" s="280">
        <f>'Tab 3'!J20+'Tab 4 PPN2'!J20+'Tab 4 PPN3'!J20+'Tab 4 PPN1 (3)'!J20+'Tab 4 PPN1 (4)'!J20+'Tab 4 PPN1 (5)'!J20+'Tab 4 PPN1 (6)'!J20+'Tab 4 PPN1 (7)'!J20+'Tab 4 PPN1 (8)'!J20+'Tab 4 PPN1 (9)'!J20</f>
        <v>8000</v>
      </c>
      <c r="K20" s="280">
        <f>'Tab 3'!K20+'Tab 4 PPN2'!K20+'Tab 4 PPN3'!K20+'Tab 4 PPN1 (3)'!K20+'Tab 4 PPN1 (4)'!K20+'Tab 4 PPN1 (5)'!K20+'Tab 4 PPN1 (6)'!K20+'Tab 4 PPN1 (7)'!K20+'Tab 4 PPN1 (8)'!K20+'Tab 4 PPN1 (9)'!K20</f>
        <v>4500</v>
      </c>
      <c r="L20" s="280">
        <f>'Tab 3'!L20+'Tab 4 PPN2'!L20+'Tab 4 PPN3'!L20+'Tab 4 PPN1 (3)'!L20+'Tab 4 PPN1 (4)'!L20+'Tab 4 PPN1 (5)'!L20+'Tab 4 PPN1 (6)'!L20+'Tab 4 PPN1 (7)'!L20+'Tab 4 PPN1 (8)'!L20+'Tab 4 PPN1 (9)'!L20</f>
        <v>0</v>
      </c>
      <c r="M20" s="280">
        <f>'Tab 3'!M20+'Tab 4 PPN2'!M20+'Tab 4 PPN3'!M20+'Tab 4 PPN1 (3)'!M20+'Tab 4 PPN1 (4)'!M20+'Tab 4 PPN1 (5)'!M20+'Tab 4 PPN1 (6)'!M20+'Tab 4 PPN1 (7)'!M20+'Tab 4 PPN1 (8)'!M20+'Tab 4 PPN1 (9)'!M20</f>
        <v>7500</v>
      </c>
      <c r="N20" s="280">
        <f>'Tab 3'!N20+'Tab 4 PPN2'!N20+'Tab 4 PPN3'!N20+'Tab 4 PPN1 (3)'!N20+'Tab 4 PPN1 (4)'!N20+'Tab 4 PPN1 (5)'!N20+'Tab 4 PPN1 (6)'!N20+'Tab 4 PPN1 (7)'!N20+'Tab 4 PPN1 (8)'!N20+'Tab 4 PPN1 (9)'!N20</f>
        <v>3500</v>
      </c>
      <c r="O20" s="280">
        <f>'Tab 3'!O20+'Tab 4 PPN2'!O20+'Tab 4 PPN3'!O20+'Tab 4 PPN1 (3)'!O20+'Tab 4 PPN1 (4)'!O20+'Tab 4 PPN1 (5)'!O20+'Tab 4 PPN1 (6)'!O20+'Tab 4 PPN1 (7)'!O20+'Tab 4 PPN1 (8)'!O20+'Tab 4 PPN1 (9)'!O20</f>
        <v>0</v>
      </c>
      <c r="P20" s="280">
        <f>'Tab 3'!P20+'Tab 4 PPN2'!P20+'Tab 4 PPN3'!P20+'Tab 4 PPN1 (3)'!P20+'Tab 4 PPN1 (4)'!P20+'Tab 4 PPN1 (5)'!P20+'Tab 4 PPN1 (6)'!P20+'Tab 4 PPN1 (7)'!P20+'Tab 4 PPN1 (8)'!P20+'Tab 4 PPN1 (9)'!P20</f>
        <v>12000</v>
      </c>
      <c r="Q20" s="280">
        <f>'Tab 3'!Q20+'Tab 4 PPN2'!Q20+'Tab 4 PPN3'!Q20+'Tab 4 PPN1 (3)'!Q20+'Tab 4 PPN1 (4)'!Q20+'Tab 4 PPN1 (5)'!Q20+'Tab 4 PPN1 (6)'!Q20+'Tab 4 PPN1 (7)'!Q20+'Tab 4 PPN1 (8)'!Q20+'Tab 4 PPN1 (9)'!Q20</f>
        <v>0</v>
      </c>
      <c r="R20" s="280">
        <f>'Tab 3'!R20+'Tab 4 PPN2'!R20+'Tab 4 PPN3'!R20+'Tab 4 PPN1 (3)'!R20+'Tab 4 PPN1 (4)'!R20+'Tab 4 PPN1 (5)'!R20+'Tab 4 PPN1 (6)'!R20+'Tab 4 PPN1 (7)'!R20+'Tab 4 PPN1 (8)'!R20+'Tab 4 PPN1 (9)'!R20</f>
        <v>0</v>
      </c>
      <c r="S20" s="206"/>
      <c r="T20" s="181"/>
      <c r="U20" s="182"/>
      <c r="V20" s="46"/>
      <c r="W20" s="46"/>
      <c r="X20" s="46"/>
      <c r="Y20" s="46"/>
      <c r="Z20" s="46"/>
      <c r="AA20" s="46"/>
    </row>
    <row r="21" spans="1:27" ht="27.75">
      <c r="A21" s="105"/>
      <c r="B21" s="77">
        <v>7</v>
      </c>
      <c r="C21" s="76" t="s">
        <v>22</v>
      </c>
      <c r="D21" s="77">
        <v>613500</v>
      </c>
      <c r="E21" s="280">
        <f>'Tab 3'!E21+'Tab 4 PPN2'!E21+'Tab 4 PPN3'!E21+'Tab 4 PPN1 (3)'!E21+'Tab 4 PPN1 (4)'!E21+'Tab 4 PPN1 (5)'!E21+'Tab 4 PPN1 (6)'!E21+'Tab 4 PPN1 (7)'!E21+'Tab 4 PPN1 (8)'!E21+'Tab 4 PPN1 (9)'!E21</f>
        <v>72000</v>
      </c>
      <c r="F21" s="280">
        <f>'Tab 3'!F21+'Tab 4 PPN2'!F21+'Tab 4 PPN3'!F21+'Tab 4 PPN1 (3)'!F21+'Tab 4 PPN1 (4)'!F21+'Tab 4 PPN1 (5)'!F21+'Tab 4 PPN1 (6)'!F21+'Tab 4 PPN1 (7)'!F21+'Tab 4 PPN1 (8)'!F21+'Tab 4 PPN1 (9)'!F21</f>
        <v>0</v>
      </c>
      <c r="G21" s="280">
        <f>'Tab 3'!G21+'Tab 4 PPN2'!G21+'Tab 4 PPN3'!G21+'Tab 4 PPN1 (3)'!G21+'Tab 4 PPN1 (4)'!G21+'Tab 4 PPN1 (5)'!G21+'Tab 4 PPN1 (6)'!G21+'Tab 4 PPN1 (7)'!G21+'Tab 4 PPN1 (8)'!G21+'Tab 4 PPN1 (9)'!G21</f>
        <v>72000</v>
      </c>
      <c r="H21" s="280">
        <f>'Tab 3'!H21+'Tab 4 PPN2'!H21+'Tab 4 PPN3'!H21+'Tab 4 PPN1 (3)'!H21+'Tab 4 PPN1 (4)'!H21+'Tab 4 PPN1 (5)'!H21+'Tab 4 PPN1 (6)'!H21+'Tab 4 PPN1 (7)'!H21+'Tab 4 PPN1 (8)'!H21+'Tab 4 PPN1 (9)'!H21</f>
        <v>20800</v>
      </c>
      <c r="I21" s="280">
        <f>'Tab 3'!I21+'Tab 4 PPN2'!I21+'Tab 4 PPN3'!I21+'Tab 4 PPN1 (3)'!I21+'Tab 4 PPN1 (4)'!I21+'Tab 4 PPN1 (5)'!I21+'Tab 4 PPN1 (6)'!I21+'Tab 4 PPN1 (7)'!I21+'Tab 4 PPN1 (8)'!I21+'Tab 4 PPN1 (9)'!I21</f>
        <v>51200</v>
      </c>
      <c r="J21" s="280">
        <f>'Tab 3'!J21+'Tab 4 PPN2'!J21+'Tab 4 PPN3'!J21+'Tab 4 PPN1 (3)'!J21+'Tab 4 PPN1 (4)'!J21+'Tab 4 PPN1 (5)'!J21+'Tab 4 PPN1 (6)'!J21+'Tab 4 PPN1 (7)'!J21+'Tab 4 PPN1 (8)'!J21+'Tab 4 PPN1 (9)'!J21</f>
        <v>1500</v>
      </c>
      <c r="K21" s="280">
        <f>'Tab 3'!K21+'Tab 4 PPN2'!K21+'Tab 4 PPN3'!K21+'Tab 4 PPN1 (3)'!K21+'Tab 4 PPN1 (4)'!K21+'Tab 4 PPN1 (5)'!K21+'Tab 4 PPN1 (6)'!K21+'Tab 4 PPN1 (7)'!K21+'Tab 4 PPN1 (8)'!K21+'Tab 4 PPN1 (9)'!K21</f>
        <v>5500</v>
      </c>
      <c r="L21" s="280">
        <f>'Tab 3'!L21+'Tab 4 PPN2'!L21+'Tab 4 PPN3'!L21+'Tab 4 PPN1 (3)'!L21+'Tab 4 PPN1 (4)'!L21+'Tab 4 PPN1 (5)'!L21+'Tab 4 PPN1 (6)'!L21+'Tab 4 PPN1 (7)'!L21+'Tab 4 PPN1 (8)'!L21+'Tab 4 PPN1 (9)'!L21</f>
        <v>6500</v>
      </c>
      <c r="M21" s="280">
        <f>'Tab 3'!M21+'Tab 4 PPN2'!M21+'Tab 4 PPN3'!M21+'Tab 4 PPN1 (3)'!M21+'Tab 4 PPN1 (4)'!M21+'Tab 4 PPN1 (5)'!M21+'Tab 4 PPN1 (6)'!M21+'Tab 4 PPN1 (7)'!M21+'Tab 4 PPN1 (8)'!M21+'Tab 4 PPN1 (9)'!M21</f>
        <v>6500</v>
      </c>
      <c r="N21" s="280">
        <f>'Tab 3'!N21+'Tab 4 PPN2'!N21+'Tab 4 PPN3'!N21+'Tab 4 PPN1 (3)'!N21+'Tab 4 PPN1 (4)'!N21+'Tab 4 PPN1 (5)'!N21+'Tab 4 PPN1 (6)'!N21+'Tab 4 PPN1 (7)'!N21+'Tab 4 PPN1 (8)'!N21+'Tab 4 PPN1 (9)'!N21</f>
        <v>6300</v>
      </c>
      <c r="O21" s="280">
        <f>'Tab 3'!O21+'Tab 4 PPN2'!O21+'Tab 4 PPN3'!O21+'Tab 4 PPN1 (3)'!O21+'Tab 4 PPN1 (4)'!O21+'Tab 4 PPN1 (5)'!O21+'Tab 4 PPN1 (6)'!O21+'Tab 4 PPN1 (7)'!O21+'Tab 4 PPN1 (8)'!O21+'Tab 4 PPN1 (9)'!O21</f>
        <v>6600</v>
      </c>
      <c r="P21" s="280">
        <f>'Tab 3'!P21+'Tab 4 PPN2'!P21+'Tab 4 PPN3'!P21+'Tab 4 PPN1 (3)'!P21+'Tab 4 PPN1 (4)'!P21+'Tab 4 PPN1 (5)'!P21+'Tab 4 PPN1 (6)'!P21+'Tab 4 PPN1 (7)'!P21+'Tab 4 PPN1 (8)'!P21+'Tab 4 PPN1 (9)'!P21</f>
        <v>5500</v>
      </c>
      <c r="Q21" s="280">
        <f>'Tab 3'!Q21+'Tab 4 PPN2'!Q21+'Tab 4 PPN3'!Q21+'Tab 4 PPN1 (3)'!Q21+'Tab 4 PPN1 (4)'!Q21+'Tab 4 PPN1 (5)'!Q21+'Tab 4 PPN1 (6)'!Q21+'Tab 4 PPN1 (7)'!Q21+'Tab 4 PPN1 (8)'!Q21+'Tab 4 PPN1 (9)'!Q21</f>
        <v>7300</v>
      </c>
      <c r="R21" s="280">
        <f>'Tab 3'!R21+'Tab 4 PPN2'!R21+'Tab 4 PPN3'!R21+'Tab 4 PPN1 (3)'!R21+'Tab 4 PPN1 (4)'!R21+'Tab 4 PPN1 (5)'!R21+'Tab 4 PPN1 (6)'!R21+'Tab 4 PPN1 (7)'!R21+'Tab 4 PPN1 (8)'!R21+'Tab 4 PPN1 (9)'!R21</f>
        <v>5500</v>
      </c>
      <c r="S21" s="206"/>
      <c r="T21" s="181"/>
      <c r="U21" s="182"/>
      <c r="V21" s="46"/>
      <c r="W21" s="46"/>
      <c r="X21" s="46"/>
      <c r="Y21" s="46"/>
      <c r="Z21" s="46"/>
      <c r="AA21" s="46"/>
    </row>
    <row r="22" spans="1:27" ht="27.75">
      <c r="A22" s="105"/>
      <c r="B22" s="77">
        <v>8</v>
      </c>
      <c r="C22" s="78" t="s">
        <v>59</v>
      </c>
      <c r="D22" s="77">
        <v>613600</v>
      </c>
      <c r="E22" s="280">
        <f>'Tab 3'!E22+'Tab 4 PPN2'!E22+'Tab 4 PPN3'!E22+'Tab 4 PPN1 (3)'!E22+'Tab 4 PPN1 (4)'!E22+'Tab 4 PPN1 (5)'!E22+'Tab 4 PPN1 (6)'!E22+'Tab 4 PPN1 (7)'!E22+'Tab 4 PPN1 (8)'!E22+'Tab 4 PPN1 (9)'!E22</f>
        <v>9702000</v>
      </c>
      <c r="F22" s="280">
        <f>'Tab 3'!F22+'Tab 4 PPN2'!F22+'Tab 4 PPN3'!F22+'Tab 4 PPN1 (3)'!F22+'Tab 4 PPN1 (4)'!F22+'Tab 4 PPN1 (5)'!F22+'Tab 4 PPN1 (6)'!F22+'Tab 4 PPN1 (7)'!F22+'Tab 4 PPN1 (8)'!F22+'Tab 4 PPN1 (9)'!F22</f>
        <v>0</v>
      </c>
      <c r="G22" s="280">
        <f>'Tab 3'!G22+'Tab 4 PPN2'!G22+'Tab 4 PPN3'!G22+'Tab 4 PPN1 (3)'!G22+'Tab 4 PPN1 (4)'!G22+'Tab 4 PPN1 (5)'!G22+'Tab 4 PPN1 (6)'!G22+'Tab 4 PPN1 (7)'!G22+'Tab 4 PPN1 (8)'!G22+'Tab 4 PPN1 (9)'!G22</f>
        <v>9702000</v>
      </c>
      <c r="H22" s="280">
        <f>'Tab 3'!H22+'Tab 4 PPN2'!H22+'Tab 4 PPN3'!H22+'Tab 4 PPN1 (3)'!H22+'Tab 4 PPN1 (4)'!H22+'Tab 4 PPN1 (5)'!H22+'Tab 4 PPN1 (6)'!H22+'Tab 4 PPN1 (7)'!H22+'Tab 4 PPN1 (8)'!H22+'Tab 4 PPN1 (9)'!H22</f>
        <v>2294730</v>
      </c>
      <c r="I22" s="280">
        <f>'Tab 3'!I22+'Tab 4 PPN2'!I22+'Tab 4 PPN3'!I22+'Tab 4 PPN1 (3)'!I22+'Tab 4 PPN1 (4)'!I22+'Tab 4 PPN1 (5)'!I22+'Tab 4 PPN1 (6)'!I22+'Tab 4 PPN1 (7)'!I22+'Tab 4 PPN1 (8)'!I22+'Tab 4 PPN1 (9)'!I22</f>
        <v>7407270</v>
      </c>
      <c r="J22" s="280">
        <f>'Tab 3'!J22+'Tab 4 PPN2'!J22+'Tab 4 PPN3'!J22+'Tab 4 PPN1 (3)'!J22+'Tab 4 PPN1 (4)'!J22+'Tab 4 PPN1 (5)'!J22+'Tab 4 PPN1 (6)'!J22+'Tab 4 PPN1 (7)'!J22+'Tab 4 PPN1 (8)'!J22+'Tab 4 PPN1 (9)'!J22</f>
        <v>300</v>
      </c>
      <c r="K22" s="280">
        <f>'Tab 3'!K22+'Tab 4 PPN2'!K22+'Tab 4 PPN3'!K22+'Tab 4 PPN1 (3)'!K22+'Tab 4 PPN1 (4)'!K22+'Tab 4 PPN1 (5)'!K22+'Tab 4 PPN1 (6)'!K22+'Tab 4 PPN1 (7)'!K22+'Tab 4 PPN1 (8)'!K22+'Tab 4 PPN1 (9)'!K22</f>
        <v>300</v>
      </c>
      <c r="L22" s="280">
        <f>'Tab 3'!L22+'Tab 4 PPN2'!L22+'Tab 4 PPN3'!L22+'Tab 4 PPN1 (3)'!L22+'Tab 4 PPN1 (4)'!L22+'Tab 4 PPN1 (5)'!L22+'Tab 4 PPN1 (6)'!L22+'Tab 4 PPN1 (7)'!L22+'Tab 4 PPN1 (8)'!L22+'Tab 4 PPN1 (9)'!L22</f>
        <v>7404970</v>
      </c>
      <c r="M22" s="280">
        <f>'Tab 3'!M22+'Tab 4 PPN2'!M22+'Tab 4 PPN3'!M22+'Tab 4 PPN1 (3)'!M22+'Tab 4 PPN1 (4)'!M22+'Tab 4 PPN1 (5)'!M22+'Tab 4 PPN1 (6)'!M22+'Tab 4 PPN1 (7)'!M22+'Tab 4 PPN1 (8)'!M22+'Tab 4 PPN1 (9)'!M22</f>
        <v>300</v>
      </c>
      <c r="N22" s="280">
        <f>'Tab 3'!N22+'Tab 4 PPN2'!N22+'Tab 4 PPN3'!N22+'Tab 4 PPN1 (3)'!N22+'Tab 4 PPN1 (4)'!N22+'Tab 4 PPN1 (5)'!N22+'Tab 4 PPN1 (6)'!N22+'Tab 4 PPN1 (7)'!N22+'Tab 4 PPN1 (8)'!N22+'Tab 4 PPN1 (9)'!N22</f>
        <v>300</v>
      </c>
      <c r="O22" s="280">
        <f>'Tab 3'!O22+'Tab 4 PPN2'!O22+'Tab 4 PPN3'!O22+'Tab 4 PPN1 (3)'!O22+'Tab 4 PPN1 (4)'!O22+'Tab 4 PPN1 (5)'!O22+'Tab 4 PPN1 (6)'!O22+'Tab 4 PPN1 (7)'!O22+'Tab 4 PPN1 (8)'!O22+'Tab 4 PPN1 (9)'!O22</f>
        <v>300</v>
      </c>
      <c r="P22" s="280">
        <f>'Tab 3'!P22+'Tab 4 PPN2'!P22+'Tab 4 PPN3'!P22+'Tab 4 PPN1 (3)'!P22+'Tab 4 PPN1 (4)'!P22+'Tab 4 PPN1 (5)'!P22+'Tab 4 PPN1 (6)'!P22+'Tab 4 PPN1 (7)'!P22+'Tab 4 PPN1 (8)'!P22+'Tab 4 PPN1 (9)'!P22</f>
        <v>300</v>
      </c>
      <c r="Q22" s="280">
        <f>'Tab 3'!Q22+'Tab 4 PPN2'!Q22+'Tab 4 PPN3'!Q22+'Tab 4 PPN1 (3)'!Q22+'Tab 4 PPN1 (4)'!Q22+'Tab 4 PPN1 (5)'!Q22+'Tab 4 PPN1 (6)'!Q22+'Tab 4 PPN1 (7)'!Q22+'Tab 4 PPN1 (8)'!Q22+'Tab 4 PPN1 (9)'!Q22</f>
        <v>200</v>
      </c>
      <c r="R22" s="280">
        <f>'Tab 3'!R22+'Tab 4 PPN2'!R22+'Tab 4 PPN3'!R22+'Tab 4 PPN1 (3)'!R22+'Tab 4 PPN1 (4)'!R22+'Tab 4 PPN1 (5)'!R22+'Tab 4 PPN1 (6)'!R22+'Tab 4 PPN1 (7)'!R22+'Tab 4 PPN1 (8)'!R22+'Tab 4 PPN1 (9)'!R22</f>
        <v>300</v>
      </c>
      <c r="S22" s="206"/>
      <c r="T22" s="181"/>
      <c r="U22" s="182"/>
      <c r="V22" s="46"/>
      <c r="W22" s="46"/>
      <c r="X22" s="46"/>
      <c r="Y22" s="46"/>
      <c r="Z22" s="46"/>
      <c r="AA22" s="46"/>
    </row>
    <row r="23" spans="1:27" ht="27.75">
      <c r="A23" s="105"/>
      <c r="B23" s="77">
        <v>9</v>
      </c>
      <c r="C23" s="78" t="s">
        <v>10</v>
      </c>
      <c r="D23" s="77">
        <v>613700</v>
      </c>
      <c r="E23" s="280">
        <f>'Tab 3'!E23+'Tab 4 PPN2'!E23+'Tab 4 PPN3'!E23+'Tab 4 PPN1 (3)'!E23+'Tab 4 PPN1 (4)'!E23+'Tab 4 PPN1 (5)'!E23+'Tab 4 PPN1 (6)'!E23+'Tab 4 PPN1 (7)'!E23+'Tab 4 PPN1 (8)'!E23+'Tab 4 PPN1 (9)'!E23</f>
        <v>440000</v>
      </c>
      <c r="F23" s="280">
        <f>'Tab 3'!F23+'Tab 4 PPN2'!F23+'Tab 4 PPN3'!F23+'Tab 4 PPN1 (3)'!F23+'Tab 4 PPN1 (4)'!F23+'Tab 4 PPN1 (5)'!F23+'Tab 4 PPN1 (6)'!F23+'Tab 4 PPN1 (7)'!F23+'Tab 4 PPN1 (8)'!F23+'Tab 4 PPN1 (9)'!F23</f>
        <v>0</v>
      </c>
      <c r="G23" s="280">
        <f>'Tab 3'!G23+'Tab 4 PPN2'!G23+'Tab 4 PPN3'!G23+'Tab 4 PPN1 (3)'!G23+'Tab 4 PPN1 (4)'!G23+'Tab 4 PPN1 (5)'!G23+'Tab 4 PPN1 (6)'!G23+'Tab 4 PPN1 (7)'!G23+'Tab 4 PPN1 (8)'!G23+'Tab 4 PPN1 (9)'!G23</f>
        <v>440000</v>
      </c>
      <c r="H23" s="280">
        <f>'Tab 3'!H23+'Tab 4 PPN2'!H23+'Tab 4 PPN3'!H23+'Tab 4 PPN1 (3)'!H23+'Tab 4 PPN1 (4)'!H23+'Tab 4 PPN1 (5)'!H23+'Tab 4 PPN1 (6)'!H23+'Tab 4 PPN1 (7)'!H23+'Tab 4 PPN1 (8)'!H23+'Tab 4 PPN1 (9)'!H23</f>
        <v>100100</v>
      </c>
      <c r="I23" s="280">
        <f>'Tab 3'!I23+'Tab 4 PPN2'!I23+'Tab 4 PPN3'!I23+'Tab 4 PPN1 (3)'!I23+'Tab 4 PPN1 (4)'!I23+'Tab 4 PPN1 (5)'!I23+'Tab 4 PPN1 (6)'!I23+'Tab 4 PPN1 (7)'!I23+'Tab 4 PPN1 (8)'!I23+'Tab 4 PPN1 (9)'!I23</f>
        <v>339900</v>
      </c>
      <c r="J23" s="280">
        <f>'Tab 3'!J23+'Tab 4 PPN2'!J23+'Tab 4 PPN3'!J23+'Tab 4 PPN1 (3)'!J23+'Tab 4 PPN1 (4)'!J23+'Tab 4 PPN1 (5)'!J23+'Tab 4 PPN1 (6)'!J23+'Tab 4 PPN1 (7)'!J23+'Tab 4 PPN1 (8)'!J23+'Tab 4 PPN1 (9)'!J23</f>
        <v>104850</v>
      </c>
      <c r="K23" s="280">
        <f>'Tab 3'!K23+'Tab 4 PPN2'!K23+'Tab 4 PPN3'!K23+'Tab 4 PPN1 (3)'!K23+'Tab 4 PPN1 (4)'!K23+'Tab 4 PPN1 (5)'!K23+'Tab 4 PPN1 (6)'!K23+'Tab 4 PPN1 (7)'!K23+'Tab 4 PPN1 (8)'!K23+'Tab 4 PPN1 (9)'!K23</f>
        <v>28950</v>
      </c>
      <c r="L23" s="280">
        <f>'Tab 3'!L23+'Tab 4 PPN2'!L23+'Tab 4 PPN3'!L23+'Tab 4 PPN1 (3)'!L23+'Tab 4 PPN1 (4)'!L23+'Tab 4 PPN1 (5)'!L23+'Tab 4 PPN1 (6)'!L23+'Tab 4 PPN1 (7)'!L23+'Tab 4 PPN1 (8)'!L23+'Tab 4 PPN1 (9)'!L23</f>
        <v>32250</v>
      </c>
      <c r="M23" s="280">
        <f>'Tab 3'!M23+'Tab 4 PPN2'!M23+'Tab 4 PPN3'!M23+'Tab 4 PPN1 (3)'!M23+'Tab 4 PPN1 (4)'!M23+'Tab 4 PPN1 (5)'!M23+'Tab 4 PPN1 (6)'!M23+'Tab 4 PPN1 (7)'!M23+'Tab 4 PPN1 (8)'!M23+'Tab 4 PPN1 (9)'!M23</f>
        <v>31500</v>
      </c>
      <c r="N23" s="280">
        <f>'Tab 3'!N23+'Tab 4 PPN2'!N23+'Tab 4 PPN3'!N23+'Tab 4 PPN1 (3)'!N23+'Tab 4 PPN1 (4)'!N23+'Tab 4 PPN1 (5)'!N23+'Tab 4 PPN1 (6)'!N23+'Tab 4 PPN1 (7)'!N23+'Tab 4 PPN1 (8)'!N23+'Tab 4 PPN1 (9)'!N23</f>
        <v>29150</v>
      </c>
      <c r="O23" s="280">
        <f>'Tab 3'!O23+'Tab 4 PPN2'!O23+'Tab 4 PPN3'!O23+'Tab 4 PPN1 (3)'!O23+'Tab 4 PPN1 (4)'!O23+'Tab 4 PPN1 (5)'!O23+'Tab 4 PPN1 (6)'!O23+'Tab 4 PPN1 (7)'!O23+'Tab 4 PPN1 (8)'!O23+'Tab 4 PPN1 (9)'!O23</f>
        <v>28950</v>
      </c>
      <c r="P23" s="280">
        <f>'Tab 3'!P23+'Tab 4 PPN2'!P23+'Tab 4 PPN3'!P23+'Tab 4 PPN1 (3)'!P23+'Tab 4 PPN1 (4)'!P23+'Tab 4 PPN1 (5)'!P23+'Tab 4 PPN1 (6)'!P23+'Tab 4 PPN1 (7)'!P23+'Tab 4 PPN1 (8)'!P23+'Tab 4 PPN1 (9)'!P23</f>
        <v>28950</v>
      </c>
      <c r="Q23" s="280">
        <f>'Tab 3'!Q23+'Tab 4 PPN2'!Q23+'Tab 4 PPN3'!Q23+'Tab 4 PPN1 (3)'!Q23+'Tab 4 PPN1 (4)'!Q23+'Tab 4 PPN1 (5)'!Q23+'Tab 4 PPN1 (6)'!Q23+'Tab 4 PPN1 (7)'!Q23+'Tab 4 PPN1 (8)'!Q23+'Tab 4 PPN1 (9)'!Q23</f>
        <v>28850</v>
      </c>
      <c r="R23" s="280">
        <f>'Tab 3'!R23+'Tab 4 PPN2'!R23+'Tab 4 PPN3'!R23+'Tab 4 PPN1 (3)'!R23+'Tab 4 PPN1 (4)'!R23+'Tab 4 PPN1 (5)'!R23+'Tab 4 PPN1 (6)'!R23+'Tab 4 PPN1 (7)'!R23+'Tab 4 PPN1 (8)'!R23+'Tab 4 PPN1 (9)'!R23</f>
        <v>26450</v>
      </c>
      <c r="S23" s="206"/>
      <c r="T23" s="181"/>
      <c r="U23" s="182"/>
      <c r="V23" s="46"/>
      <c r="W23" s="46"/>
      <c r="X23" s="46"/>
      <c r="Y23" s="46"/>
      <c r="Z23" s="46"/>
      <c r="AA23" s="46"/>
    </row>
    <row r="24" spans="1:27" ht="47.25">
      <c r="A24" s="105"/>
      <c r="B24" s="77">
        <v>10</v>
      </c>
      <c r="C24" s="76" t="s">
        <v>42</v>
      </c>
      <c r="D24" s="77">
        <v>613800</v>
      </c>
      <c r="E24" s="280">
        <f>'Tab 3'!E24+'Tab 4 PPN2'!E24+'Tab 4 PPN3'!E24+'Tab 4 PPN1 (3)'!E24+'Tab 4 PPN1 (4)'!E24+'Tab 4 PPN1 (5)'!E24+'Tab 4 PPN1 (6)'!E24+'Tab 4 PPN1 (7)'!E24+'Tab 4 PPN1 (8)'!E24+'Tab 4 PPN1 (9)'!E24</f>
        <v>20000</v>
      </c>
      <c r="F24" s="280">
        <f>'Tab 3'!F24+'Tab 4 PPN2'!F24+'Tab 4 PPN3'!F24+'Tab 4 PPN1 (3)'!F24+'Tab 4 PPN1 (4)'!F24+'Tab 4 PPN1 (5)'!F24+'Tab 4 PPN1 (6)'!F24+'Tab 4 PPN1 (7)'!F24+'Tab 4 PPN1 (8)'!F24+'Tab 4 PPN1 (9)'!F24</f>
        <v>0</v>
      </c>
      <c r="G24" s="280">
        <f>'Tab 3'!G24+'Tab 4 PPN2'!G24+'Tab 4 PPN3'!G24+'Tab 4 PPN1 (3)'!G24+'Tab 4 PPN1 (4)'!G24+'Tab 4 PPN1 (5)'!G24+'Tab 4 PPN1 (6)'!G24+'Tab 4 PPN1 (7)'!G24+'Tab 4 PPN1 (8)'!G24+'Tab 4 PPN1 (9)'!G24</f>
        <v>20000</v>
      </c>
      <c r="H24" s="280">
        <f>'Tab 3'!H24+'Tab 4 PPN2'!H24+'Tab 4 PPN3'!H24+'Tab 4 PPN1 (3)'!H24+'Tab 4 PPN1 (4)'!H24+'Tab 4 PPN1 (5)'!H24+'Tab 4 PPN1 (6)'!H24+'Tab 4 PPN1 (7)'!H24+'Tab 4 PPN1 (8)'!H24+'Tab 4 PPN1 (9)'!H24</f>
        <v>4500</v>
      </c>
      <c r="I24" s="280">
        <f>'Tab 3'!I24+'Tab 4 PPN2'!I24+'Tab 4 PPN3'!I24+'Tab 4 PPN1 (3)'!I24+'Tab 4 PPN1 (4)'!I24+'Tab 4 PPN1 (5)'!I24+'Tab 4 PPN1 (6)'!I24+'Tab 4 PPN1 (7)'!I24+'Tab 4 PPN1 (8)'!I24+'Tab 4 PPN1 (9)'!I24</f>
        <v>15500</v>
      </c>
      <c r="J24" s="280">
        <f>'Tab 3'!J24+'Tab 4 PPN2'!J24+'Tab 4 PPN3'!J24+'Tab 4 PPN1 (3)'!J24+'Tab 4 PPN1 (4)'!J24+'Tab 4 PPN1 (5)'!J24+'Tab 4 PPN1 (6)'!J24+'Tab 4 PPN1 (7)'!J24+'Tab 4 PPN1 (8)'!J24+'Tab 4 PPN1 (9)'!J24</f>
        <v>150</v>
      </c>
      <c r="K24" s="280">
        <f>'Tab 3'!K24+'Tab 4 PPN2'!K24+'Tab 4 PPN3'!K24+'Tab 4 PPN1 (3)'!K24+'Tab 4 PPN1 (4)'!K24+'Tab 4 PPN1 (5)'!K24+'Tab 4 PPN1 (6)'!K24+'Tab 4 PPN1 (7)'!K24+'Tab 4 PPN1 (8)'!K24+'Tab 4 PPN1 (9)'!K24</f>
        <v>150</v>
      </c>
      <c r="L24" s="280">
        <f>'Tab 3'!L24+'Tab 4 PPN2'!L24+'Tab 4 PPN3'!L24+'Tab 4 PPN1 (3)'!L24+'Tab 4 PPN1 (4)'!L24+'Tab 4 PPN1 (5)'!L24+'Tab 4 PPN1 (6)'!L24+'Tab 4 PPN1 (7)'!L24+'Tab 4 PPN1 (8)'!L24+'Tab 4 PPN1 (9)'!L24</f>
        <v>5150</v>
      </c>
      <c r="M24" s="280">
        <f>'Tab 3'!M24+'Tab 4 PPN2'!M24+'Tab 4 PPN3'!M24+'Tab 4 PPN1 (3)'!M24+'Tab 4 PPN1 (4)'!M24+'Tab 4 PPN1 (5)'!M24+'Tab 4 PPN1 (6)'!M24+'Tab 4 PPN1 (7)'!M24+'Tab 4 PPN1 (8)'!M24+'Tab 4 PPN1 (9)'!M24</f>
        <v>2200</v>
      </c>
      <c r="N24" s="280">
        <f>'Tab 3'!N24+'Tab 4 PPN2'!N24+'Tab 4 PPN3'!N24+'Tab 4 PPN1 (3)'!N24+'Tab 4 PPN1 (4)'!N24+'Tab 4 PPN1 (5)'!N24+'Tab 4 PPN1 (6)'!N24+'Tab 4 PPN1 (7)'!N24+'Tab 4 PPN1 (8)'!N24+'Tab 4 PPN1 (9)'!N24</f>
        <v>150</v>
      </c>
      <c r="O24" s="280">
        <f>'Tab 3'!O24+'Tab 4 PPN2'!O24+'Tab 4 PPN3'!O24+'Tab 4 PPN1 (3)'!O24+'Tab 4 PPN1 (4)'!O24+'Tab 4 PPN1 (5)'!O24+'Tab 4 PPN1 (6)'!O24+'Tab 4 PPN1 (7)'!O24+'Tab 4 PPN1 (8)'!O24+'Tab 4 PPN1 (9)'!O24</f>
        <v>150</v>
      </c>
      <c r="P24" s="280">
        <f>'Tab 3'!P24+'Tab 4 PPN2'!P24+'Tab 4 PPN3'!P24+'Tab 4 PPN1 (3)'!P24+'Tab 4 PPN1 (4)'!P24+'Tab 4 PPN1 (5)'!P24+'Tab 4 PPN1 (6)'!P24+'Tab 4 PPN1 (7)'!P24+'Tab 4 PPN1 (8)'!P24+'Tab 4 PPN1 (9)'!P24</f>
        <v>150</v>
      </c>
      <c r="Q24" s="280">
        <f>'Tab 3'!Q24+'Tab 4 PPN2'!Q24+'Tab 4 PPN3'!Q24+'Tab 4 PPN1 (3)'!Q24+'Tab 4 PPN1 (4)'!Q24+'Tab 4 PPN1 (5)'!Q24+'Tab 4 PPN1 (6)'!Q24+'Tab 4 PPN1 (7)'!Q24+'Tab 4 PPN1 (8)'!Q24+'Tab 4 PPN1 (9)'!Q24</f>
        <v>4200</v>
      </c>
      <c r="R24" s="280">
        <f>'Tab 3'!R24+'Tab 4 PPN2'!R24+'Tab 4 PPN3'!R24+'Tab 4 PPN1 (3)'!R24+'Tab 4 PPN1 (4)'!R24+'Tab 4 PPN1 (5)'!R24+'Tab 4 PPN1 (6)'!R24+'Tab 4 PPN1 (7)'!R24+'Tab 4 PPN1 (8)'!R24+'Tab 4 PPN1 (9)'!R24</f>
        <v>3200</v>
      </c>
      <c r="S24" s="206"/>
      <c r="T24" s="181"/>
      <c r="U24" s="182"/>
      <c r="V24" s="46"/>
      <c r="W24" s="46"/>
      <c r="X24" s="46"/>
      <c r="Y24" s="46"/>
      <c r="Z24" s="46"/>
      <c r="AA24" s="46"/>
    </row>
    <row r="25" spans="1:27" ht="27.75">
      <c r="A25" s="105"/>
      <c r="B25" s="77">
        <v>11</v>
      </c>
      <c r="C25" s="76" t="s">
        <v>11</v>
      </c>
      <c r="D25" s="77">
        <v>613900</v>
      </c>
      <c r="E25" s="280">
        <f>'Tab 3'!E25+'Tab 4 PPN2'!E25+'Tab 4 PPN3'!E25+'Tab 4 PPN1 (3)'!E25+'Tab 4 PPN1 (4)'!E25+'Tab 4 PPN1 (5)'!E25+'Tab 4 PPN1 (6)'!E25+'Tab 4 PPN1 (7)'!E25+'Tab 4 PPN1 (8)'!E25+'Tab 4 PPN1 (9)'!E25</f>
        <v>400000</v>
      </c>
      <c r="F25" s="280">
        <f>'Tab 3'!F25+'Tab 4 PPN2'!F25+'Tab 4 PPN3'!F25+'Tab 4 PPN1 (3)'!F25+'Tab 4 PPN1 (4)'!F25+'Tab 4 PPN1 (5)'!F25+'Tab 4 PPN1 (6)'!F25+'Tab 4 PPN1 (7)'!F25+'Tab 4 PPN1 (8)'!F25+'Tab 4 PPN1 (9)'!F25</f>
        <v>0</v>
      </c>
      <c r="G25" s="280">
        <f>'Tab 3'!G25+'Tab 4 PPN2'!G25+'Tab 4 PPN3'!G25+'Tab 4 PPN1 (3)'!G25+'Tab 4 PPN1 (4)'!G25+'Tab 4 PPN1 (5)'!G25+'Tab 4 PPN1 (6)'!G25+'Tab 4 PPN1 (7)'!G25+'Tab 4 PPN1 (8)'!G25+'Tab 4 PPN1 (9)'!G25</f>
        <v>400000</v>
      </c>
      <c r="H25" s="280">
        <f>'Tab 3'!H25+'Tab 4 PPN2'!H25+'Tab 4 PPN3'!H25+'Tab 4 PPN1 (3)'!H25+'Tab 4 PPN1 (4)'!H25+'Tab 4 PPN1 (5)'!H25+'Tab 4 PPN1 (6)'!H25+'Tab 4 PPN1 (7)'!H25+'Tab 4 PPN1 (8)'!H25+'Tab 4 PPN1 (9)'!H25</f>
        <v>129150</v>
      </c>
      <c r="I25" s="280">
        <f>'Tab 3'!I25+'Tab 4 PPN2'!I25+'Tab 4 PPN3'!I25+'Tab 4 PPN1 (3)'!I25+'Tab 4 PPN1 (4)'!I25+'Tab 4 PPN1 (5)'!I25+'Tab 4 PPN1 (6)'!I25+'Tab 4 PPN1 (7)'!I25+'Tab 4 PPN1 (8)'!I25+'Tab 4 PPN1 (9)'!I25</f>
        <v>270850</v>
      </c>
      <c r="J25" s="280">
        <f>'Tab 3'!J25+'Tab 4 PPN2'!J25+'Tab 4 PPN3'!J25+'Tab 4 PPN1 (3)'!J25+'Tab 4 PPN1 (4)'!J25+'Tab 4 PPN1 (5)'!J25+'Tab 4 PPN1 (6)'!J25+'Tab 4 PPN1 (7)'!J25+'Tab 4 PPN1 (8)'!J25+'Tab 4 PPN1 (9)'!J25</f>
        <v>27550</v>
      </c>
      <c r="K25" s="280">
        <f>'Tab 3'!K25+'Tab 4 PPN2'!K25+'Tab 4 PPN3'!K25+'Tab 4 PPN1 (3)'!K25+'Tab 4 PPN1 (4)'!K25+'Tab 4 PPN1 (5)'!K25+'Tab 4 PPN1 (6)'!K25+'Tab 4 PPN1 (7)'!K25+'Tab 4 PPN1 (8)'!K25+'Tab 4 PPN1 (9)'!K25</f>
        <v>19100</v>
      </c>
      <c r="L25" s="280">
        <f>'Tab 3'!L25+'Tab 4 PPN2'!L25+'Tab 4 PPN3'!L25+'Tab 4 PPN1 (3)'!L25+'Tab 4 PPN1 (4)'!L25+'Tab 4 PPN1 (5)'!L25+'Tab 4 PPN1 (6)'!L25+'Tab 4 PPN1 (7)'!L25+'Tab 4 PPN1 (8)'!L25+'Tab 4 PPN1 (9)'!L25</f>
        <v>23300</v>
      </c>
      <c r="M25" s="280">
        <f>'Tab 3'!M25+'Tab 4 PPN2'!M25+'Tab 4 PPN3'!M25+'Tab 4 PPN1 (3)'!M25+'Tab 4 PPN1 (4)'!M25+'Tab 4 PPN1 (5)'!M25+'Tab 4 PPN1 (6)'!M25+'Tab 4 PPN1 (7)'!M25+'Tab 4 PPN1 (8)'!M25+'Tab 4 PPN1 (9)'!M25</f>
        <v>25300</v>
      </c>
      <c r="N25" s="280">
        <f>'Tab 3'!N25+'Tab 4 PPN2'!N25+'Tab 4 PPN3'!N25+'Tab 4 PPN1 (3)'!N25+'Tab 4 PPN1 (4)'!N25+'Tab 4 PPN1 (5)'!N25+'Tab 4 PPN1 (6)'!N25+'Tab 4 PPN1 (7)'!N25+'Tab 4 PPN1 (8)'!N25+'Tab 4 PPN1 (9)'!N25</f>
        <v>26150</v>
      </c>
      <c r="O25" s="280">
        <f>'Tab 3'!O25+'Tab 4 PPN2'!O25+'Tab 4 PPN3'!O25+'Tab 4 PPN1 (3)'!O25+'Tab 4 PPN1 (4)'!O25+'Tab 4 PPN1 (5)'!O25+'Tab 4 PPN1 (6)'!O25+'Tab 4 PPN1 (7)'!O25+'Tab 4 PPN1 (8)'!O25+'Tab 4 PPN1 (9)'!O25</f>
        <v>49350</v>
      </c>
      <c r="P25" s="280">
        <f>'Tab 3'!P25+'Tab 4 PPN2'!P25+'Tab 4 PPN3'!P25+'Tab 4 PPN1 (3)'!P25+'Tab 4 PPN1 (4)'!P25+'Tab 4 PPN1 (5)'!P25+'Tab 4 PPN1 (6)'!P25+'Tab 4 PPN1 (7)'!P25+'Tab 4 PPN1 (8)'!P25+'Tab 4 PPN1 (9)'!P25</f>
        <v>69500</v>
      </c>
      <c r="Q25" s="280">
        <f>'Tab 3'!Q25+'Tab 4 PPN2'!Q25+'Tab 4 PPN3'!Q25+'Tab 4 PPN1 (3)'!Q25+'Tab 4 PPN1 (4)'!Q25+'Tab 4 PPN1 (5)'!Q25+'Tab 4 PPN1 (6)'!Q25+'Tab 4 PPN1 (7)'!Q25+'Tab 4 PPN1 (8)'!Q25+'Tab 4 PPN1 (9)'!Q25</f>
        <v>16150</v>
      </c>
      <c r="R25" s="280">
        <f>'Tab 3'!R25+'Tab 4 PPN2'!R25+'Tab 4 PPN3'!R25+'Tab 4 PPN1 (3)'!R25+'Tab 4 PPN1 (4)'!R25+'Tab 4 PPN1 (5)'!R25+'Tab 4 PPN1 (6)'!R25+'Tab 4 PPN1 (7)'!R25+'Tab 4 PPN1 (8)'!R25+'Tab 4 PPN1 (9)'!R25</f>
        <v>14450</v>
      </c>
      <c r="S25" s="206"/>
      <c r="T25" s="181"/>
      <c r="U25" s="182"/>
      <c r="V25" s="46"/>
      <c r="W25" s="46"/>
      <c r="X25" s="46"/>
      <c r="Y25" s="46"/>
      <c r="Z25" s="46"/>
      <c r="AA25" s="46"/>
    </row>
    <row r="26" spans="1:26" ht="46.5" thickBot="1">
      <c r="A26" s="105"/>
      <c r="B26" s="183" t="s">
        <v>12</v>
      </c>
      <c r="C26" s="184" t="s">
        <v>61</v>
      </c>
      <c r="D26" s="185">
        <v>614000</v>
      </c>
      <c r="E26" s="281">
        <f>'Tab 3'!E26+'Tab 4 PPN2'!E26+'Tab 4 PPN3'!E26+'Tab 4 PPN1 (3)'!E26+'Tab 4 PPN1 (4)'!E26+'Tab 4 PPN1 (5)'!E26+'Tab 4 PPN1 (6)'!E26+'Tab 4 PPN1 (7)'!E26+'Tab 4 PPN1 (8)'!E26+'Tab 4 PPN1 (9)'!E26</f>
        <v>785000</v>
      </c>
      <c r="F26" s="281">
        <f>'Tab 3'!F26+'Tab 4 PPN2'!F26+'Tab 4 PPN3'!F26+'Tab 4 PPN1 (3)'!F26+'Tab 4 PPN1 (4)'!F26+'Tab 4 PPN1 (5)'!F26+'Tab 4 PPN1 (6)'!F26+'Tab 4 PPN1 (7)'!F26+'Tab 4 PPN1 (8)'!F26+'Tab 4 PPN1 (9)'!F26</f>
        <v>0</v>
      </c>
      <c r="G26" s="281">
        <f>'Tab 3'!G26+'Tab 4 PPN2'!G26+'Tab 4 PPN3'!G26+'Tab 4 PPN1 (3)'!G26+'Tab 4 PPN1 (4)'!G26+'Tab 4 PPN1 (5)'!G26+'Tab 4 PPN1 (6)'!G26+'Tab 4 PPN1 (7)'!G26+'Tab 4 PPN1 (8)'!G26+'Tab 4 PPN1 (9)'!G26</f>
        <v>785000</v>
      </c>
      <c r="H26" s="281">
        <f>'Tab 3'!H26+'Tab 4 PPN2'!H26+'Tab 4 PPN3'!H26+'Tab 4 PPN1 (3)'!H26+'Tab 4 PPN1 (4)'!H26+'Tab 4 PPN1 (5)'!H26+'Tab 4 PPN1 (6)'!H26+'Tab 4 PPN1 (7)'!H26+'Tab 4 PPN1 (8)'!H26+'Tab 4 PPN1 (9)'!H26</f>
        <v>215000</v>
      </c>
      <c r="I26" s="281">
        <f>'Tab 3'!I26+'Tab 4 PPN2'!I26+'Tab 4 PPN3'!I26+'Tab 4 PPN1 (3)'!I26+'Tab 4 PPN1 (4)'!I26+'Tab 4 PPN1 (5)'!I26+'Tab 4 PPN1 (6)'!I26+'Tab 4 PPN1 (7)'!I26+'Tab 4 PPN1 (8)'!I26+'Tab 4 PPN1 (9)'!I26</f>
        <v>570000</v>
      </c>
      <c r="J26" s="281">
        <f>'Tab 3'!J26+'Tab 4 PPN2'!J26+'Tab 4 PPN3'!J26+'Tab 4 PPN1 (3)'!J26+'Tab 4 PPN1 (4)'!J26+'Tab 4 PPN1 (5)'!J26+'Tab 4 PPN1 (6)'!J26+'Tab 4 PPN1 (7)'!J26+'Tab 4 PPN1 (8)'!J26+'Tab 4 PPN1 (9)'!J26</f>
        <v>270000</v>
      </c>
      <c r="K26" s="281">
        <f>'Tab 3'!K26+'Tab 4 PPN2'!K26+'Tab 4 PPN3'!K26+'Tab 4 PPN1 (3)'!K26+'Tab 4 PPN1 (4)'!K26+'Tab 4 PPN1 (5)'!K26+'Tab 4 PPN1 (6)'!K26+'Tab 4 PPN1 (7)'!K26+'Tab 4 PPN1 (8)'!K26+'Tab 4 PPN1 (9)'!K26</f>
        <v>300000</v>
      </c>
      <c r="L26" s="281">
        <f>'Tab 3'!L26+'Tab 4 PPN2'!L26+'Tab 4 PPN3'!L26+'Tab 4 PPN1 (3)'!L26+'Tab 4 PPN1 (4)'!L26+'Tab 4 PPN1 (5)'!L26+'Tab 4 PPN1 (6)'!L26+'Tab 4 PPN1 (7)'!L26+'Tab 4 PPN1 (8)'!L26+'Tab 4 PPN1 (9)'!L26</f>
        <v>0</v>
      </c>
      <c r="M26" s="281">
        <f>'Tab 3'!M26+'Tab 4 PPN2'!M26+'Tab 4 PPN3'!M26+'Tab 4 PPN1 (3)'!M26+'Tab 4 PPN1 (4)'!M26+'Tab 4 PPN1 (5)'!M26+'Tab 4 PPN1 (6)'!M26+'Tab 4 PPN1 (7)'!M26+'Tab 4 PPN1 (8)'!M26+'Tab 4 PPN1 (9)'!M26</f>
        <v>0</v>
      </c>
      <c r="N26" s="281">
        <f>'Tab 3'!N26+'Tab 4 PPN2'!N26+'Tab 4 PPN3'!N26+'Tab 4 PPN1 (3)'!N26+'Tab 4 PPN1 (4)'!N26+'Tab 4 PPN1 (5)'!N26+'Tab 4 PPN1 (6)'!N26+'Tab 4 PPN1 (7)'!N26+'Tab 4 PPN1 (8)'!N26+'Tab 4 PPN1 (9)'!N26</f>
        <v>0</v>
      </c>
      <c r="O26" s="281">
        <f>'Tab 3'!O26+'Tab 4 PPN2'!O26+'Tab 4 PPN3'!O26+'Tab 4 PPN1 (3)'!O26+'Tab 4 PPN1 (4)'!O26+'Tab 4 PPN1 (5)'!O26+'Tab 4 PPN1 (6)'!O26+'Tab 4 PPN1 (7)'!O26+'Tab 4 PPN1 (8)'!O26+'Tab 4 PPN1 (9)'!O26</f>
        <v>0</v>
      </c>
      <c r="P26" s="281">
        <f>'Tab 3'!P26+'Tab 4 PPN2'!P26+'Tab 4 PPN3'!P26+'Tab 4 PPN1 (3)'!P26+'Tab 4 PPN1 (4)'!P26+'Tab 4 PPN1 (5)'!P26+'Tab 4 PPN1 (6)'!P26+'Tab 4 PPN1 (7)'!P26+'Tab 4 PPN1 (8)'!P26+'Tab 4 PPN1 (9)'!P26</f>
        <v>0</v>
      </c>
      <c r="Q26" s="281">
        <f>'Tab 3'!Q26+'Tab 4 PPN2'!Q26+'Tab 4 PPN3'!Q26+'Tab 4 PPN1 (3)'!Q26+'Tab 4 PPN1 (4)'!Q26+'Tab 4 PPN1 (5)'!Q26+'Tab 4 PPN1 (6)'!Q26+'Tab 4 PPN1 (7)'!Q26+'Tab 4 PPN1 (8)'!Q26+'Tab 4 PPN1 (9)'!Q26</f>
        <v>0</v>
      </c>
      <c r="R26" s="281">
        <f>'Tab 3'!R26+'Tab 4 PPN2'!R26+'Tab 4 PPN3'!R26+'Tab 4 PPN1 (3)'!R26+'Tab 4 PPN1 (4)'!R26+'Tab 4 PPN1 (5)'!R26+'Tab 4 PPN1 (6)'!R26+'Tab 4 PPN1 (7)'!R26+'Tab 4 PPN1 (8)'!R26+'Tab 4 PPN1 (9)'!R26</f>
        <v>0</v>
      </c>
      <c r="S26" s="207">
        <f>S27+S38+S44+S59+S62+S64</f>
        <v>0</v>
      </c>
      <c r="T26" s="171">
        <f>T27+T38+T44+T59+T62+T64</f>
        <v>0</v>
      </c>
      <c r="U26" s="172">
        <f>U27+U38+U44+U59+U62+U64</f>
        <v>0</v>
      </c>
      <c r="W26" s="46"/>
      <c r="X26" s="46"/>
      <c r="Y26" s="46"/>
      <c r="Z26" s="46"/>
    </row>
    <row r="27" spans="1:26" ht="27">
      <c r="A27" s="105"/>
      <c r="B27" s="331">
        <v>1</v>
      </c>
      <c r="C27" s="332" t="s">
        <v>43</v>
      </c>
      <c r="D27" s="333">
        <v>614100</v>
      </c>
      <c r="E27" s="334">
        <f>'Tab 3'!E27+'Tab 4 PPN2'!E27+'Tab 4 PPN3'!E27+'Tab 4 PPN1 (3)'!E27+'Tab 4 PPN1 (4)'!E27+'Tab 4 PPN1 (5)'!E27+'Tab 4 PPN1 (6)'!E27+'Tab 4 PPN1 (7)'!E27+'Tab 4 PPN1 (8)'!E27+'Tab 4 PPN1 (9)'!E27</f>
        <v>300000</v>
      </c>
      <c r="F27" s="334">
        <f>'Tab 3'!F27+'Tab 4 PPN2'!F27+'Tab 4 PPN3'!F27+'Tab 4 PPN1 (3)'!F27+'Tab 4 PPN1 (4)'!F27+'Tab 4 PPN1 (5)'!F27+'Tab 4 PPN1 (6)'!F27+'Tab 4 PPN1 (7)'!F27+'Tab 4 PPN1 (8)'!F27+'Tab 4 PPN1 (9)'!F27</f>
        <v>0</v>
      </c>
      <c r="G27" s="334">
        <f>'Tab 3'!G27+'Tab 4 PPN2'!G27+'Tab 4 PPN3'!G27+'Tab 4 PPN1 (3)'!G27+'Tab 4 PPN1 (4)'!G27+'Tab 4 PPN1 (5)'!G27+'Tab 4 PPN1 (6)'!G27+'Tab 4 PPN1 (7)'!G27+'Tab 4 PPN1 (8)'!G27+'Tab 4 PPN1 (9)'!G27</f>
        <v>300000</v>
      </c>
      <c r="H27" s="334">
        <f>'Tab 3'!H27+'Tab 4 PPN2'!H27+'Tab 4 PPN3'!H27+'Tab 4 PPN1 (3)'!H27+'Tab 4 PPN1 (4)'!H27+'Tab 4 PPN1 (5)'!H27+'Tab 4 PPN1 (6)'!H27+'Tab 4 PPN1 (7)'!H27+'Tab 4 PPN1 (8)'!H27+'Tab 4 PPN1 (9)'!H27</f>
        <v>0</v>
      </c>
      <c r="I27" s="334">
        <f>'Tab 3'!I27+'Tab 4 PPN2'!I27+'Tab 4 PPN3'!I27+'Tab 4 PPN1 (3)'!I27+'Tab 4 PPN1 (4)'!I27+'Tab 4 PPN1 (5)'!I27+'Tab 4 PPN1 (6)'!I27+'Tab 4 PPN1 (7)'!I27+'Tab 4 PPN1 (8)'!I27+'Tab 4 PPN1 (9)'!I27</f>
        <v>300000</v>
      </c>
      <c r="J27" s="334">
        <f>'Tab 3'!J27+'Tab 4 PPN2'!J27+'Tab 4 PPN3'!J27+'Tab 4 PPN1 (3)'!J27+'Tab 4 PPN1 (4)'!J27+'Tab 4 PPN1 (5)'!J27+'Tab 4 PPN1 (6)'!J27+'Tab 4 PPN1 (7)'!J27+'Tab 4 PPN1 (8)'!J27+'Tab 4 PPN1 (9)'!J27</f>
        <v>0</v>
      </c>
      <c r="K27" s="334">
        <f>'Tab 3'!K27+'Tab 4 PPN2'!K27+'Tab 4 PPN3'!K27+'Tab 4 PPN1 (3)'!K27+'Tab 4 PPN1 (4)'!K27+'Tab 4 PPN1 (5)'!K27+'Tab 4 PPN1 (6)'!K27+'Tab 4 PPN1 (7)'!K27+'Tab 4 PPN1 (8)'!K27+'Tab 4 PPN1 (9)'!K27</f>
        <v>300000</v>
      </c>
      <c r="L27" s="334">
        <f>'Tab 3'!L27+'Tab 4 PPN2'!L27+'Tab 4 PPN3'!L27+'Tab 4 PPN1 (3)'!L27+'Tab 4 PPN1 (4)'!L27+'Tab 4 PPN1 (5)'!L27+'Tab 4 PPN1 (6)'!L27+'Tab 4 PPN1 (7)'!L27+'Tab 4 PPN1 (8)'!L27+'Tab 4 PPN1 (9)'!L27</f>
        <v>0</v>
      </c>
      <c r="M27" s="334">
        <f>'Tab 3'!M27+'Tab 4 PPN2'!M27+'Tab 4 PPN3'!M27+'Tab 4 PPN1 (3)'!M27+'Tab 4 PPN1 (4)'!M27+'Tab 4 PPN1 (5)'!M27+'Tab 4 PPN1 (6)'!M27+'Tab 4 PPN1 (7)'!M27+'Tab 4 PPN1 (8)'!M27+'Tab 4 PPN1 (9)'!M27</f>
        <v>0</v>
      </c>
      <c r="N27" s="334">
        <f>'Tab 3'!N27+'Tab 4 PPN2'!N27+'Tab 4 PPN3'!N27+'Tab 4 PPN1 (3)'!N27+'Tab 4 PPN1 (4)'!N27+'Tab 4 PPN1 (5)'!N27+'Tab 4 PPN1 (6)'!N27+'Tab 4 PPN1 (7)'!N27+'Tab 4 PPN1 (8)'!N27+'Tab 4 PPN1 (9)'!N27</f>
        <v>0</v>
      </c>
      <c r="O27" s="334">
        <f>'Tab 3'!O27+'Tab 4 PPN2'!O27+'Tab 4 PPN3'!O27+'Tab 4 PPN1 (3)'!O27+'Tab 4 PPN1 (4)'!O27+'Tab 4 PPN1 (5)'!O27+'Tab 4 PPN1 (6)'!O27+'Tab 4 PPN1 (7)'!O27+'Tab 4 PPN1 (8)'!O27+'Tab 4 PPN1 (9)'!O27</f>
        <v>0</v>
      </c>
      <c r="P27" s="334">
        <f>'Tab 3'!P27+'Tab 4 PPN2'!P27+'Tab 4 PPN3'!P27+'Tab 4 PPN1 (3)'!P27+'Tab 4 PPN1 (4)'!P27+'Tab 4 PPN1 (5)'!P27+'Tab 4 PPN1 (6)'!P27+'Tab 4 PPN1 (7)'!P27+'Tab 4 PPN1 (8)'!P27+'Tab 4 PPN1 (9)'!P27</f>
        <v>0</v>
      </c>
      <c r="Q27" s="334">
        <f>'Tab 3'!Q27+'Tab 4 PPN2'!Q27+'Tab 4 PPN3'!Q27+'Tab 4 PPN1 (3)'!Q27+'Tab 4 PPN1 (4)'!Q27+'Tab 4 PPN1 (5)'!Q27+'Tab 4 PPN1 (6)'!Q27+'Tab 4 PPN1 (7)'!Q27+'Tab 4 PPN1 (8)'!Q27+'Tab 4 PPN1 (9)'!Q27</f>
        <v>0</v>
      </c>
      <c r="R27" s="334">
        <f>'Tab 3'!R27+'Tab 4 PPN2'!R27+'Tab 4 PPN3'!R27+'Tab 4 PPN1 (3)'!R27+'Tab 4 PPN1 (4)'!R27+'Tab 4 PPN1 (5)'!R27+'Tab 4 PPN1 (6)'!R27+'Tab 4 PPN1 (7)'!R27+'Tab 4 PPN1 (8)'!R27+'Tab 4 PPN1 (9)'!R27</f>
        <v>0</v>
      </c>
      <c r="S27" s="208">
        <f>S28+S37</f>
        <v>0</v>
      </c>
      <c r="T27" s="187">
        <f>T28+T37</f>
        <v>0</v>
      </c>
      <c r="U27" s="188">
        <f>U28+U37</f>
        <v>0</v>
      </c>
      <c r="W27" s="46"/>
      <c r="X27" s="46"/>
      <c r="Y27" s="46"/>
      <c r="Z27" s="46"/>
    </row>
    <row r="28" spans="1:26" ht="27.75">
      <c r="A28" s="105"/>
      <c r="B28" s="86"/>
      <c r="C28" s="531" t="s">
        <v>257</v>
      </c>
      <c r="D28" s="532" t="s">
        <v>260</v>
      </c>
      <c r="E28" s="280">
        <f>'Tab 3'!E28+'Tab 4 PPN2'!E28+'Tab 4 PPN3'!E28+'Tab 4 PPN1 (3)'!E28+'Tab 4 PPN1 (4)'!E28+'Tab 4 PPN1 (5)'!E28+'Tab 4 PPN1 (6)'!E28+'Tab 4 PPN1 (7)'!E28+'Tab 4 PPN1 (8)'!E28+'Tab 4 PPN1 (9)'!E28</f>
        <v>70000</v>
      </c>
      <c r="F28" s="280">
        <f>'Tab 3'!F28+'Tab 4 PPN2'!F28+'Tab 4 PPN3'!F28+'Tab 4 PPN1 (3)'!F28+'Tab 4 PPN1 (4)'!F28+'Tab 4 PPN1 (5)'!F28+'Tab 4 PPN1 (6)'!F28+'Tab 4 PPN1 (7)'!F28+'Tab 4 PPN1 (8)'!F28+'Tab 4 PPN1 (9)'!F28</f>
        <v>0</v>
      </c>
      <c r="G28" s="280">
        <f>'Tab 3'!G28+'Tab 4 PPN2'!G28+'Tab 4 PPN3'!G28+'Tab 4 PPN1 (3)'!G28+'Tab 4 PPN1 (4)'!G28+'Tab 4 PPN1 (5)'!G28+'Tab 4 PPN1 (6)'!G28+'Tab 4 PPN1 (7)'!G28+'Tab 4 PPN1 (8)'!G28+'Tab 4 PPN1 (9)'!G28</f>
        <v>70000</v>
      </c>
      <c r="H28" s="280">
        <f>'Tab 3'!H28+'Tab 4 PPN2'!H28+'Tab 4 PPN3'!H28+'Tab 4 PPN1 (3)'!H28+'Tab 4 PPN1 (4)'!H28+'Tab 4 PPN1 (5)'!H28+'Tab 4 PPN1 (6)'!H28+'Tab 4 PPN1 (7)'!H28+'Tab 4 PPN1 (8)'!H28+'Tab 4 PPN1 (9)'!H28</f>
        <v>0</v>
      </c>
      <c r="I28" s="280">
        <f>'Tab 3'!I28+'Tab 4 PPN2'!I28+'Tab 4 PPN3'!I28+'Tab 4 PPN1 (3)'!I28+'Tab 4 PPN1 (4)'!I28+'Tab 4 PPN1 (5)'!I28+'Tab 4 PPN1 (6)'!I28+'Tab 4 PPN1 (7)'!I28+'Tab 4 PPN1 (8)'!I28+'Tab 4 PPN1 (9)'!I28</f>
        <v>70000</v>
      </c>
      <c r="J28" s="280">
        <f>'Tab 3'!J28+'Tab 4 PPN2'!J28+'Tab 4 PPN3'!J28+'Tab 4 PPN1 (3)'!J28+'Tab 4 PPN1 (4)'!J28+'Tab 4 PPN1 (5)'!J28+'Tab 4 PPN1 (6)'!J28+'Tab 4 PPN1 (7)'!J28+'Tab 4 PPN1 (8)'!J28+'Tab 4 PPN1 (9)'!J28</f>
        <v>0</v>
      </c>
      <c r="K28" s="280">
        <f>'Tab 3'!K28+'Tab 4 PPN2'!K28+'Tab 4 PPN3'!K28+'Tab 4 PPN1 (3)'!K28+'Tab 4 PPN1 (4)'!K28+'Tab 4 PPN1 (5)'!K28+'Tab 4 PPN1 (6)'!K28+'Tab 4 PPN1 (7)'!K28+'Tab 4 PPN1 (8)'!K28+'Tab 4 PPN1 (9)'!K28</f>
        <v>70000</v>
      </c>
      <c r="L28" s="280">
        <f>'Tab 3'!L28+'Tab 4 PPN2'!L28+'Tab 4 PPN3'!L28+'Tab 4 PPN1 (3)'!L28+'Tab 4 PPN1 (4)'!L28+'Tab 4 PPN1 (5)'!L28+'Tab 4 PPN1 (6)'!L28+'Tab 4 PPN1 (7)'!L28+'Tab 4 PPN1 (8)'!L28+'Tab 4 PPN1 (9)'!L28</f>
        <v>0</v>
      </c>
      <c r="M28" s="280">
        <f>'Tab 3'!M28+'Tab 4 PPN2'!M28+'Tab 4 PPN3'!M28+'Tab 4 PPN1 (3)'!M28+'Tab 4 PPN1 (4)'!M28+'Tab 4 PPN1 (5)'!M28+'Tab 4 PPN1 (6)'!M28+'Tab 4 PPN1 (7)'!M28+'Tab 4 PPN1 (8)'!M28+'Tab 4 PPN1 (9)'!M28</f>
        <v>0</v>
      </c>
      <c r="N28" s="280">
        <f>'Tab 3'!N28+'Tab 4 PPN2'!N28+'Tab 4 PPN3'!N28+'Tab 4 PPN1 (3)'!N28+'Tab 4 PPN1 (4)'!N28+'Tab 4 PPN1 (5)'!N28+'Tab 4 PPN1 (6)'!N28+'Tab 4 PPN1 (7)'!N28+'Tab 4 PPN1 (8)'!N28+'Tab 4 PPN1 (9)'!N28</f>
        <v>0</v>
      </c>
      <c r="O28" s="280">
        <f>'Tab 3'!O28+'Tab 4 PPN2'!O28+'Tab 4 PPN3'!O28+'Tab 4 PPN1 (3)'!O28+'Tab 4 PPN1 (4)'!O28+'Tab 4 PPN1 (5)'!O28+'Tab 4 PPN1 (6)'!O28+'Tab 4 PPN1 (7)'!O28+'Tab 4 PPN1 (8)'!O28+'Tab 4 PPN1 (9)'!O28</f>
        <v>0</v>
      </c>
      <c r="P28" s="280">
        <f>'Tab 3'!P28+'Tab 4 PPN2'!P28+'Tab 4 PPN3'!P28+'Tab 4 PPN1 (3)'!P28+'Tab 4 PPN1 (4)'!P28+'Tab 4 PPN1 (5)'!P28+'Tab 4 PPN1 (6)'!P28+'Tab 4 PPN1 (7)'!P28+'Tab 4 PPN1 (8)'!P28+'Tab 4 PPN1 (9)'!P28</f>
        <v>0</v>
      </c>
      <c r="Q28" s="280">
        <f>'Tab 3'!Q28+'Tab 4 PPN2'!Q28+'Tab 4 PPN3'!Q28+'Tab 4 PPN1 (3)'!Q28+'Tab 4 PPN1 (4)'!Q28+'Tab 4 PPN1 (5)'!Q28+'Tab 4 PPN1 (6)'!Q28+'Tab 4 PPN1 (7)'!Q28+'Tab 4 PPN1 (8)'!Q28+'Tab 4 PPN1 (9)'!Q28</f>
        <v>0</v>
      </c>
      <c r="R28" s="280">
        <f>'Tab 3'!R28+'Tab 4 PPN2'!R28+'Tab 4 PPN3'!R28+'Tab 4 PPN1 (3)'!R28+'Tab 4 PPN1 (4)'!R28+'Tab 4 PPN1 (5)'!R28+'Tab 4 PPN1 (6)'!R28+'Tab 4 PPN1 (7)'!R28+'Tab 4 PPN1 (8)'!R28+'Tab 4 PPN1 (9)'!R28</f>
        <v>0</v>
      </c>
      <c r="S28" s="209"/>
      <c r="T28" s="189"/>
      <c r="U28" s="190"/>
      <c r="W28" s="46"/>
      <c r="X28" s="46"/>
      <c r="Y28" s="46"/>
      <c r="Z28" s="46"/>
    </row>
    <row r="29" spans="1:26" ht="27.75">
      <c r="A29" s="105"/>
      <c r="B29" s="86"/>
      <c r="C29" s="531" t="s">
        <v>258</v>
      </c>
      <c r="D29" s="532" t="s">
        <v>261</v>
      </c>
      <c r="E29" s="280">
        <f>'Tab 3'!E29+'Tab 4 PPN2'!E29+'Tab 4 PPN3'!E29+'Tab 4 PPN1 (3)'!E29+'Tab 4 PPN1 (4)'!E29+'Tab 4 PPN1 (5)'!E29+'Tab 4 PPN1 (6)'!E29+'Tab 4 PPN1 (7)'!E29+'Tab 4 PPN1 (8)'!E29+'Tab 4 PPN1 (9)'!E29</f>
        <v>165000</v>
      </c>
      <c r="F29" s="280">
        <f>'Tab 3'!F29+'Tab 4 PPN2'!F29+'Tab 4 PPN3'!F29+'Tab 4 PPN1 (3)'!F29+'Tab 4 PPN1 (4)'!F29+'Tab 4 PPN1 (5)'!F29+'Tab 4 PPN1 (6)'!F29+'Tab 4 PPN1 (7)'!F29+'Tab 4 PPN1 (8)'!F29+'Tab 4 PPN1 (9)'!F29</f>
        <v>0</v>
      </c>
      <c r="G29" s="280">
        <f>'Tab 3'!G29+'Tab 4 PPN2'!G29+'Tab 4 PPN3'!G29+'Tab 4 PPN1 (3)'!G29+'Tab 4 PPN1 (4)'!G29+'Tab 4 PPN1 (5)'!G29+'Tab 4 PPN1 (6)'!G29+'Tab 4 PPN1 (7)'!G29+'Tab 4 PPN1 (8)'!G29+'Tab 4 PPN1 (9)'!G29</f>
        <v>165000</v>
      </c>
      <c r="H29" s="280">
        <f>'Tab 3'!H29+'Tab 4 PPN2'!H29+'Tab 4 PPN3'!H29+'Tab 4 PPN1 (3)'!H29+'Tab 4 PPN1 (4)'!H29+'Tab 4 PPN1 (5)'!H29+'Tab 4 PPN1 (6)'!H29+'Tab 4 PPN1 (7)'!H29+'Tab 4 PPN1 (8)'!H29+'Tab 4 PPN1 (9)'!H29</f>
        <v>0</v>
      </c>
      <c r="I29" s="280">
        <f>'Tab 3'!I29+'Tab 4 PPN2'!I29+'Tab 4 PPN3'!I29+'Tab 4 PPN1 (3)'!I29+'Tab 4 PPN1 (4)'!I29+'Tab 4 PPN1 (5)'!I29+'Tab 4 PPN1 (6)'!I29+'Tab 4 PPN1 (7)'!I29+'Tab 4 PPN1 (8)'!I29+'Tab 4 PPN1 (9)'!I29</f>
        <v>165000</v>
      </c>
      <c r="J29" s="280">
        <f>'Tab 3'!J29+'Tab 4 PPN2'!J29+'Tab 4 PPN3'!J29+'Tab 4 PPN1 (3)'!J29+'Tab 4 PPN1 (4)'!J29+'Tab 4 PPN1 (5)'!J29+'Tab 4 PPN1 (6)'!J29+'Tab 4 PPN1 (7)'!J29+'Tab 4 PPN1 (8)'!J29+'Tab 4 PPN1 (9)'!J29</f>
        <v>0</v>
      </c>
      <c r="K29" s="280">
        <f>'Tab 3'!K29+'Tab 4 PPN2'!K29+'Tab 4 PPN3'!K29+'Tab 4 PPN1 (3)'!K29+'Tab 4 PPN1 (4)'!K29+'Tab 4 PPN1 (5)'!K29+'Tab 4 PPN1 (6)'!K29+'Tab 4 PPN1 (7)'!K29+'Tab 4 PPN1 (8)'!K29+'Tab 4 PPN1 (9)'!K29</f>
        <v>165000</v>
      </c>
      <c r="L29" s="280">
        <f>'Tab 3'!L29+'Tab 4 PPN2'!L29+'Tab 4 PPN3'!L29+'Tab 4 PPN1 (3)'!L29+'Tab 4 PPN1 (4)'!L29+'Tab 4 PPN1 (5)'!L29+'Tab 4 PPN1 (6)'!L29+'Tab 4 PPN1 (7)'!L29+'Tab 4 PPN1 (8)'!L29+'Tab 4 PPN1 (9)'!L29</f>
        <v>0</v>
      </c>
      <c r="M29" s="280">
        <f>'Tab 3'!M29+'Tab 4 PPN2'!M29+'Tab 4 PPN3'!M29+'Tab 4 PPN1 (3)'!M29+'Tab 4 PPN1 (4)'!M29+'Tab 4 PPN1 (5)'!M29+'Tab 4 PPN1 (6)'!M29+'Tab 4 PPN1 (7)'!M29+'Tab 4 PPN1 (8)'!M29+'Tab 4 PPN1 (9)'!M29</f>
        <v>0</v>
      </c>
      <c r="N29" s="280">
        <f>'Tab 3'!N29+'Tab 4 PPN2'!N29+'Tab 4 PPN3'!N29+'Tab 4 PPN1 (3)'!N29+'Tab 4 PPN1 (4)'!N29+'Tab 4 PPN1 (5)'!N29+'Tab 4 PPN1 (6)'!N29+'Tab 4 PPN1 (7)'!N29+'Tab 4 PPN1 (8)'!N29+'Tab 4 PPN1 (9)'!N29</f>
        <v>0</v>
      </c>
      <c r="O29" s="280">
        <f>'Tab 3'!O29+'Tab 4 PPN2'!O29+'Tab 4 PPN3'!O29+'Tab 4 PPN1 (3)'!O29+'Tab 4 PPN1 (4)'!O29+'Tab 4 PPN1 (5)'!O29+'Tab 4 PPN1 (6)'!O29+'Tab 4 PPN1 (7)'!O29+'Tab 4 PPN1 (8)'!O29+'Tab 4 PPN1 (9)'!O29</f>
        <v>0</v>
      </c>
      <c r="P29" s="280">
        <f>'Tab 3'!P29+'Tab 4 PPN2'!P29+'Tab 4 PPN3'!P29+'Tab 4 PPN1 (3)'!P29+'Tab 4 PPN1 (4)'!P29+'Tab 4 PPN1 (5)'!P29+'Tab 4 PPN1 (6)'!P29+'Tab 4 PPN1 (7)'!P29+'Tab 4 PPN1 (8)'!P29+'Tab 4 PPN1 (9)'!P29</f>
        <v>0</v>
      </c>
      <c r="Q29" s="280">
        <f>'Tab 3'!Q29+'Tab 4 PPN2'!Q29+'Tab 4 PPN3'!Q29+'Tab 4 PPN1 (3)'!Q29+'Tab 4 PPN1 (4)'!Q29+'Tab 4 PPN1 (5)'!Q29+'Tab 4 PPN1 (6)'!Q29+'Tab 4 PPN1 (7)'!Q29+'Tab 4 PPN1 (8)'!Q29+'Tab 4 PPN1 (9)'!Q29</f>
        <v>0</v>
      </c>
      <c r="R29" s="280">
        <f>'Tab 3'!R29+'Tab 4 PPN2'!R29+'Tab 4 PPN3'!R29+'Tab 4 PPN1 (3)'!R29+'Tab 4 PPN1 (4)'!R29+'Tab 4 PPN1 (5)'!R29+'Tab 4 PPN1 (6)'!R29+'Tab 4 PPN1 (7)'!R29+'Tab 4 PPN1 (8)'!R29+'Tab 4 PPN1 (9)'!R29</f>
        <v>0</v>
      </c>
      <c r="S29" s="209"/>
      <c r="T29" s="189"/>
      <c r="U29" s="190"/>
      <c r="W29" s="46"/>
      <c r="X29" s="46"/>
      <c r="Y29" s="46"/>
      <c r="Z29" s="46"/>
    </row>
    <row r="30" spans="1:26" ht="27.75">
      <c r="A30" s="105"/>
      <c r="B30" s="86"/>
      <c r="C30" s="531" t="s">
        <v>259</v>
      </c>
      <c r="D30" s="532" t="s">
        <v>262</v>
      </c>
      <c r="E30" s="280">
        <f>'Tab 3'!E30+'Tab 4 PPN2'!E30+'Tab 4 PPN3'!E30+'Tab 4 PPN1 (3)'!E30+'Tab 4 PPN1 (4)'!E30+'Tab 4 PPN1 (5)'!E30+'Tab 4 PPN1 (6)'!E30+'Tab 4 PPN1 (7)'!E30+'Tab 4 PPN1 (8)'!E30+'Tab 4 PPN1 (9)'!E30</f>
        <v>65000</v>
      </c>
      <c r="F30" s="280">
        <f>'Tab 3'!F30+'Tab 4 PPN2'!F30+'Tab 4 PPN3'!F30+'Tab 4 PPN1 (3)'!F30+'Tab 4 PPN1 (4)'!F30+'Tab 4 PPN1 (5)'!F30+'Tab 4 PPN1 (6)'!F30+'Tab 4 PPN1 (7)'!F30+'Tab 4 PPN1 (8)'!F30+'Tab 4 PPN1 (9)'!F30</f>
        <v>0</v>
      </c>
      <c r="G30" s="280">
        <f>'Tab 3'!G30+'Tab 4 PPN2'!G30+'Tab 4 PPN3'!G30+'Tab 4 PPN1 (3)'!G30+'Tab 4 PPN1 (4)'!G30+'Tab 4 PPN1 (5)'!G30+'Tab 4 PPN1 (6)'!G30+'Tab 4 PPN1 (7)'!G30+'Tab 4 PPN1 (8)'!G30+'Tab 4 PPN1 (9)'!G30</f>
        <v>65000</v>
      </c>
      <c r="H30" s="280">
        <f>'Tab 3'!H30+'Tab 4 PPN2'!H30+'Tab 4 PPN3'!H30+'Tab 4 PPN1 (3)'!H30+'Tab 4 PPN1 (4)'!H30+'Tab 4 PPN1 (5)'!H30+'Tab 4 PPN1 (6)'!H30+'Tab 4 PPN1 (7)'!H30+'Tab 4 PPN1 (8)'!H30+'Tab 4 PPN1 (9)'!H30</f>
        <v>0</v>
      </c>
      <c r="I30" s="280">
        <f>'Tab 3'!I30+'Tab 4 PPN2'!I30+'Tab 4 PPN3'!I30+'Tab 4 PPN1 (3)'!I30+'Tab 4 PPN1 (4)'!I30+'Tab 4 PPN1 (5)'!I30+'Tab 4 PPN1 (6)'!I30+'Tab 4 PPN1 (7)'!I30+'Tab 4 PPN1 (8)'!I30+'Tab 4 PPN1 (9)'!I30</f>
        <v>65000</v>
      </c>
      <c r="J30" s="280">
        <f>'Tab 3'!J30+'Tab 4 PPN2'!J30+'Tab 4 PPN3'!J30+'Tab 4 PPN1 (3)'!J30+'Tab 4 PPN1 (4)'!J30+'Tab 4 PPN1 (5)'!J30+'Tab 4 PPN1 (6)'!J30+'Tab 4 PPN1 (7)'!J30+'Tab 4 PPN1 (8)'!J30+'Tab 4 PPN1 (9)'!J30</f>
        <v>0</v>
      </c>
      <c r="K30" s="280">
        <f>'Tab 3'!K30+'Tab 4 PPN2'!K30+'Tab 4 PPN3'!K30+'Tab 4 PPN1 (3)'!K30+'Tab 4 PPN1 (4)'!K30+'Tab 4 PPN1 (5)'!K30+'Tab 4 PPN1 (6)'!K30+'Tab 4 PPN1 (7)'!K30+'Tab 4 PPN1 (8)'!K30+'Tab 4 PPN1 (9)'!K30</f>
        <v>65000</v>
      </c>
      <c r="L30" s="280">
        <f>'Tab 3'!L30+'Tab 4 PPN2'!L30+'Tab 4 PPN3'!L30+'Tab 4 PPN1 (3)'!L30+'Tab 4 PPN1 (4)'!L30+'Tab 4 PPN1 (5)'!L30+'Tab 4 PPN1 (6)'!L30+'Tab 4 PPN1 (7)'!L30+'Tab 4 PPN1 (8)'!L30+'Tab 4 PPN1 (9)'!L30</f>
        <v>0</v>
      </c>
      <c r="M30" s="280">
        <f>'Tab 3'!M30+'Tab 4 PPN2'!M30+'Tab 4 PPN3'!M30+'Tab 4 PPN1 (3)'!M30+'Tab 4 PPN1 (4)'!M30+'Tab 4 PPN1 (5)'!M30+'Tab 4 PPN1 (6)'!M30+'Tab 4 PPN1 (7)'!M30+'Tab 4 PPN1 (8)'!M30+'Tab 4 PPN1 (9)'!M30</f>
        <v>0</v>
      </c>
      <c r="N30" s="280">
        <f>'Tab 3'!N30+'Tab 4 PPN2'!N30+'Tab 4 PPN3'!N30+'Tab 4 PPN1 (3)'!N30+'Tab 4 PPN1 (4)'!N30+'Tab 4 PPN1 (5)'!N30+'Tab 4 PPN1 (6)'!N30+'Tab 4 PPN1 (7)'!N30+'Tab 4 PPN1 (8)'!N30+'Tab 4 PPN1 (9)'!N30</f>
        <v>0</v>
      </c>
      <c r="O30" s="280">
        <f>'Tab 3'!O30+'Tab 4 PPN2'!O30+'Tab 4 PPN3'!O30+'Tab 4 PPN1 (3)'!O30+'Tab 4 PPN1 (4)'!O30+'Tab 4 PPN1 (5)'!O30+'Tab 4 PPN1 (6)'!O30+'Tab 4 PPN1 (7)'!O30+'Tab 4 PPN1 (8)'!O30+'Tab 4 PPN1 (9)'!O30</f>
        <v>0</v>
      </c>
      <c r="P30" s="280">
        <f>'Tab 3'!P30+'Tab 4 PPN2'!P30+'Tab 4 PPN3'!P30+'Tab 4 PPN1 (3)'!P30+'Tab 4 PPN1 (4)'!P30+'Tab 4 PPN1 (5)'!P30+'Tab 4 PPN1 (6)'!P30+'Tab 4 PPN1 (7)'!P30+'Tab 4 PPN1 (8)'!P30+'Tab 4 PPN1 (9)'!P30</f>
        <v>0</v>
      </c>
      <c r="Q30" s="280">
        <f>'Tab 3'!Q30+'Tab 4 PPN2'!Q30+'Tab 4 PPN3'!Q30+'Tab 4 PPN1 (3)'!Q30+'Tab 4 PPN1 (4)'!Q30+'Tab 4 PPN1 (5)'!Q30+'Tab 4 PPN1 (6)'!Q30+'Tab 4 PPN1 (7)'!Q30+'Tab 4 PPN1 (8)'!Q30+'Tab 4 PPN1 (9)'!Q30</f>
        <v>0</v>
      </c>
      <c r="R30" s="280">
        <f>'Tab 3'!R30+'Tab 4 PPN2'!R30+'Tab 4 PPN3'!R30+'Tab 4 PPN1 (3)'!R30+'Tab 4 PPN1 (4)'!R30+'Tab 4 PPN1 (5)'!R30+'Tab 4 PPN1 (6)'!R30+'Tab 4 PPN1 (7)'!R30+'Tab 4 PPN1 (8)'!R30+'Tab 4 PPN1 (9)'!R30</f>
        <v>0</v>
      </c>
      <c r="S30" s="209"/>
      <c r="T30" s="189"/>
      <c r="U30" s="190"/>
      <c r="W30" s="46"/>
      <c r="X30" s="46"/>
      <c r="Y30" s="46"/>
      <c r="Z30" s="46"/>
    </row>
    <row r="31" spans="1:26" ht="27.75" hidden="1">
      <c r="A31" s="105"/>
      <c r="B31" s="86"/>
      <c r="C31" s="85"/>
      <c r="D31" s="86"/>
      <c r="E31" s="280">
        <f>'Tab 3'!E31+'Tab 4 PPN2'!E31+'Tab 4 PPN3'!E31+'Tab 4 PPN1 (3)'!E31+'Tab 4 PPN1 (4)'!E31+'Tab 4 PPN1 (5)'!E31+'Tab 4 PPN1 (6)'!E31+'Tab 4 PPN1 (7)'!E31+'Tab 4 PPN1 (8)'!E31+'Tab 4 PPN1 (9)'!E31</f>
        <v>0</v>
      </c>
      <c r="F31" s="280">
        <f>'Tab 3'!F31+'Tab 4 PPN2'!F31+'Tab 4 PPN3'!F31+'Tab 4 PPN1 (3)'!F31+'Tab 4 PPN1 (4)'!F31+'Tab 4 PPN1 (5)'!F31+'Tab 4 PPN1 (6)'!F31+'Tab 4 PPN1 (7)'!F31+'Tab 4 PPN1 (8)'!F31+'Tab 4 PPN1 (9)'!F31</f>
        <v>0</v>
      </c>
      <c r="G31" s="280">
        <f>'Tab 3'!G31+'Tab 4 PPN2'!G31+'Tab 4 PPN3'!G31+'Tab 4 PPN1 (3)'!G31+'Tab 4 PPN1 (4)'!G31+'Tab 4 PPN1 (5)'!G31+'Tab 4 PPN1 (6)'!G31+'Tab 4 PPN1 (7)'!G31+'Tab 4 PPN1 (8)'!G31+'Tab 4 PPN1 (9)'!G31</f>
        <v>0</v>
      </c>
      <c r="H31" s="280">
        <f>'Tab 3'!H31+'Tab 4 PPN2'!H31+'Tab 4 PPN3'!H31+'Tab 4 PPN1 (3)'!H31+'Tab 4 PPN1 (4)'!H31+'Tab 4 PPN1 (5)'!H31+'Tab 4 PPN1 (6)'!H31+'Tab 4 PPN1 (7)'!H31+'Tab 4 PPN1 (8)'!H31+'Tab 4 PPN1 (9)'!H31</f>
        <v>0</v>
      </c>
      <c r="I31" s="280">
        <f>'Tab 3'!I31+'Tab 4 PPN2'!I31+'Tab 4 PPN3'!I31+'Tab 4 PPN1 (3)'!I31+'Tab 4 PPN1 (4)'!I31+'Tab 4 PPN1 (5)'!I31+'Tab 4 PPN1 (6)'!I31+'Tab 4 PPN1 (7)'!I31+'Tab 4 PPN1 (8)'!I31+'Tab 4 PPN1 (9)'!I31</f>
        <v>0</v>
      </c>
      <c r="J31" s="280">
        <f>'Tab 3'!J31+'Tab 4 PPN2'!J31+'Tab 4 PPN3'!J31+'Tab 4 PPN1 (3)'!J31+'Tab 4 PPN1 (4)'!J31+'Tab 4 PPN1 (5)'!J31+'Tab 4 PPN1 (6)'!J31+'Tab 4 PPN1 (7)'!J31+'Tab 4 PPN1 (8)'!J31+'Tab 4 PPN1 (9)'!J31</f>
        <v>0</v>
      </c>
      <c r="K31" s="280">
        <f>'Tab 3'!K31+'Tab 4 PPN2'!K31+'Tab 4 PPN3'!K31+'Tab 4 PPN1 (3)'!K31+'Tab 4 PPN1 (4)'!K31+'Tab 4 PPN1 (5)'!K31+'Tab 4 PPN1 (6)'!K31+'Tab 4 PPN1 (7)'!K31+'Tab 4 PPN1 (8)'!K31+'Tab 4 PPN1 (9)'!K31</f>
        <v>0</v>
      </c>
      <c r="L31" s="280">
        <f>'Tab 3'!L31+'Tab 4 PPN2'!L31+'Tab 4 PPN3'!L31+'Tab 4 PPN1 (3)'!L31+'Tab 4 PPN1 (4)'!L31+'Tab 4 PPN1 (5)'!L31+'Tab 4 PPN1 (6)'!L31+'Tab 4 PPN1 (7)'!L31+'Tab 4 PPN1 (8)'!L31+'Tab 4 PPN1 (9)'!L31</f>
        <v>0</v>
      </c>
      <c r="M31" s="280">
        <f>'Tab 3'!M31+'Tab 4 PPN2'!M31+'Tab 4 PPN3'!M31+'Tab 4 PPN1 (3)'!M31+'Tab 4 PPN1 (4)'!M31+'Tab 4 PPN1 (5)'!M31+'Tab 4 PPN1 (6)'!M31+'Tab 4 PPN1 (7)'!M31+'Tab 4 PPN1 (8)'!M31+'Tab 4 PPN1 (9)'!M31</f>
        <v>0</v>
      </c>
      <c r="N31" s="280">
        <f>'Tab 3'!N31+'Tab 4 PPN2'!N31+'Tab 4 PPN3'!N31+'Tab 4 PPN1 (3)'!N31+'Tab 4 PPN1 (4)'!N31+'Tab 4 PPN1 (5)'!N31+'Tab 4 PPN1 (6)'!N31+'Tab 4 PPN1 (7)'!N31+'Tab 4 PPN1 (8)'!N31+'Tab 4 PPN1 (9)'!N31</f>
        <v>0</v>
      </c>
      <c r="O31" s="280">
        <f>'Tab 3'!O31+'Tab 4 PPN2'!O31+'Tab 4 PPN3'!O31+'Tab 4 PPN1 (3)'!O31+'Tab 4 PPN1 (4)'!O31+'Tab 4 PPN1 (5)'!O31+'Tab 4 PPN1 (6)'!O31+'Tab 4 PPN1 (7)'!O31+'Tab 4 PPN1 (8)'!O31+'Tab 4 PPN1 (9)'!O31</f>
        <v>0</v>
      </c>
      <c r="P31" s="280">
        <f>'Tab 3'!P31+'Tab 4 PPN2'!P31+'Tab 4 PPN3'!P31+'Tab 4 PPN1 (3)'!P31+'Tab 4 PPN1 (4)'!P31+'Tab 4 PPN1 (5)'!P31+'Tab 4 PPN1 (6)'!P31+'Tab 4 PPN1 (7)'!P31+'Tab 4 PPN1 (8)'!P31+'Tab 4 PPN1 (9)'!P31</f>
        <v>0</v>
      </c>
      <c r="Q31" s="280">
        <f>'Tab 3'!Q31+'Tab 4 PPN2'!Q31+'Tab 4 PPN3'!Q31+'Tab 4 PPN1 (3)'!Q31+'Tab 4 PPN1 (4)'!Q31+'Tab 4 PPN1 (5)'!Q31+'Tab 4 PPN1 (6)'!Q31+'Tab 4 PPN1 (7)'!Q31+'Tab 4 PPN1 (8)'!Q31+'Tab 4 PPN1 (9)'!Q31</f>
        <v>0</v>
      </c>
      <c r="R31" s="280">
        <f>'Tab 3'!R31+'Tab 4 PPN2'!R31+'Tab 4 PPN3'!R31+'Tab 4 PPN1 (3)'!R31+'Tab 4 PPN1 (4)'!R31+'Tab 4 PPN1 (5)'!R31+'Tab 4 PPN1 (6)'!R31+'Tab 4 PPN1 (7)'!R31+'Tab 4 PPN1 (8)'!R31+'Tab 4 PPN1 (9)'!R31</f>
        <v>0</v>
      </c>
      <c r="S31" s="209"/>
      <c r="T31" s="189"/>
      <c r="U31" s="190"/>
      <c r="W31" s="46"/>
      <c r="X31" s="46"/>
      <c r="Y31" s="46"/>
      <c r="Z31" s="46"/>
    </row>
    <row r="32" spans="1:26" ht="27.75" hidden="1">
      <c r="A32" s="105"/>
      <c r="B32" s="86"/>
      <c r="C32" s="85"/>
      <c r="D32" s="86"/>
      <c r="E32" s="280">
        <f>'Tab 3'!E32+'Tab 4 PPN2'!E32+'Tab 4 PPN3'!E32+'Tab 4 PPN1 (3)'!E32+'Tab 4 PPN1 (4)'!E32+'Tab 4 PPN1 (5)'!E32+'Tab 4 PPN1 (6)'!E32+'Tab 4 PPN1 (7)'!E32+'Tab 4 PPN1 (8)'!E32+'Tab 4 PPN1 (9)'!E32</f>
        <v>0</v>
      </c>
      <c r="F32" s="280">
        <f>'Tab 3'!F32+'Tab 4 PPN2'!F32+'Tab 4 PPN3'!F32+'Tab 4 PPN1 (3)'!F32+'Tab 4 PPN1 (4)'!F32+'Tab 4 PPN1 (5)'!F32+'Tab 4 PPN1 (6)'!F32+'Tab 4 PPN1 (7)'!F32+'Tab 4 PPN1 (8)'!F32+'Tab 4 PPN1 (9)'!F32</f>
        <v>0</v>
      </c>
      <c r="G32" s="280">
        <f>'Tab 3'!G32+'Tab 4 PPN2'!G32+'Tab 4 PPN3'!G32+'Tab 4 PPN1 (3)'!G32+'Tab 4 PPN1 (4)'!G32+'Tab 4 PPN1 (5)'!G32+'Tab 4 PPN1 (6)'!G32+'Tab 4 PPN1 (7)'!G32+'Tab 4 PPN1 (8)'!G32+'Tab 4 PPN1 (9)'!G32</f>
        <v>0</v>
      </c>
      <c r="H32" s="280">
        <f>'Tab 3'!H32+'Tab 4 PPN2'!H32+'Tab 4 PPN3'!H32+'Tab 4 PPN1 (3)'!H32+'Tab 4 PPN1 (4)'!H32+'Tab 4 PPN1 (5)'!H32+'Tab 4 PPN1 (6)'!H32+'Tab 4 PPN1 (7)'!H32+'Tab 4 PPN1 (8)'!H32+'Tab 4 PPN1 (9)'!H32</f>
        <v>0</v>
      </c>
      <c r="I32" s="280">
        <f>'Tab 3'!I32+'Tab 4 PPN2'!I32+'Tab 4 PPN3'!I32+'Tab 4 PPN1 (3)'!I32+'Tab 4 PPN1 (4)'!I32+'Tab 4 PPN1 (5)'!I32+'Tab 4 PPN1 (6)'!I32+'Tab 4 PPN1 (7)'!I32+'Tab 4 PPN1 (8)'!I32+'Tab 4 PPN1 (9)'!I32</f>
        <v>0</v>
      </c>
      <c r="J32" s="280">
        <f>'Tab 3'!J32+'Tab 4 PPN2'!J32+'Tab 4 PPN3'!J32+'Tab 4 PPN1 (3)'!J32+'Tab 4 PPN1 (4)'!J32+'Tab 4 PPN1 (5)'!J32+'Tab 4 PPN1 (6)'!J32+'Tab 4 PPN1 (7)'!J32+'Tab 4 PPN1 (8)'!J32+'Tab 4 PPN1 (9)'!J32</f>
        <v>0</v>
      </c>
      <c r="K32" s="280">
        <f>'Tab 3'!K32+'Tab 4 PPN2'!K32+'Tab 4 PPN3'!K32+'Tab 4 PPN1 (3)'!K32+'Tab 4 PPN1 (4)'!K32+'Tab 4 PPN1 (5)'!K32+'Tab 4 PPN1 (6)'!K32+'Tab 4 PPN1 (7)'!K32+'Tab 4 PPN1 (8)'!K32+'Tab 4 PPN1 (9)'!K32</f>
        <v>0</v>
      </c>
      <c r="L32" s="280">
        <f>'Tab 3'!L32+'Tab 4 PPN2'!L32+'Tab 4 PPN3'!L32+'Tab 4 PPN1 (3)'!L32+'Tab 4 PPN1 (4)'!L32+'Tab 4 PPN1 (5)'!L32+'Tab 4 PPN1 (6)'!L32+'Tab 4 PPN1 (7)'!L32+'Tab 4 PPN1 (8)'!L32+'Tab 4 PPN1 (9)'!L32</f>
        <v>0</v>
      </c>
      <c r="M32" s="280">
        <f>'Tab 3'!M32+'Tab 4 PPN2'!M32+'Tab 4 PPN3'!M32+'Tab 4 PPN1 (3)'!M32+'Tab 4 PPN1 (4)'!M32+'Tab 4 PPN1 (5)'!M32+'Tab 4 PPN1 (6)'!M32+'Tab 4 PPN1 (7)'!M32+'Tab 4 PPN1 (8)'!M32+'Tab 4 PPN1 (9)'!M32</f>
        <v>0</v>
      </c>
      <c r="N32" s="280">
        <f>'Tab 3'!N32+'Tab 4 PPN2'!N32+'Tab 4 PPN3'!N32+'Tab 4 PPN1 (3)'!N32+'Tab 4 PPN1 (4)'!N32+'Tab 4 PPN1 (5)'!N32+'Tab 4 PPN1 (6)'!N32+'Tab 4 PPN1 (7)'!N32+'Tab 4 PPN1 (8)'!N32+'Tab 4 PPN1 (9)'!N32</f>
        <v>0</v>
      </c>
      <c r="O32" s="280">
        <f>'Tab 3'!O32+'Tab 4 PPN2'!O32+'Tab 4 PPN3'!O32+'Tab 4 PPN1 (3)'!O32+'Tab 4 PPN1 (4)'!O32+'Tab 4 PPN1 (5)'!O32+'Tab 4 PPN1 (6)'!O32+'Tab 4 PPN1 (7)'!O32+'Tab 4 PPN1 (8)'!O32+'Tab 4 PPN1 (9)'!O32</f>
        <v>0</v>
      </c>
      <c r="P32" s="280">
        <f>'Tab 3'!P32+'Tab 4 PPN2'!P32+'Tab 4 PPN3'!P32+'Tab 4 PPN1 (3)'!P32+'Tab 4 PPN1 (4)'!P32+'Tab 4 PPN1 (5)'!P32+'Tab 4 PPN1 (6)'!P32+'Tab 4 PPN1 (7)'!P32+'Tab 4 PPN1 (8)'!P32+'Tab 4 PPN1 (9)'!P32</f>
        <v>0</v>
      </c>
      <c r="Q32" s="280">
        <f>'Tab 3'!Q32+'Tab 4 PPN2'!Q32+'Tab 4 PPN3'!Q32+'Tab 4 PPN1 (3)'!Q32+'Tab 4 PPN1 (4)'!Q32+'Tab 4 PPN1 (5)'!Q32+'Tab 4 PPN1 (6)'!Q32+'Tab 4 PPN1 (7)'!Q32+'Tab 4 PPN1 (8)'!Q32+'Tab 4 PPN1 (9)'!Q32</f>
        <v>0</v>
      </c>
      <c r="R32" s="280">
        <f>'Tab 3'!R32+'Tab 4 PPN2'!R32+'Tab 4 PPN3'!R32+'Tab 4 PPN1 (3)'!R32+'Tab 4 PPN1 (4)'!R32+'Tab 4 PPN1 (5)'!R32+'Tab 4 PPN1 (6)'!R32+'Tab 4 PPN1 (7)'!R32+'Tab 4 PPN1 (8)'!R32+'Tab 4 PPN1 (9)'!R32</f>
        <v>0</v>
      </c>
      <c r="S32" s="209"/>
      <c r="T32" s="189"/>
      <c r="U32" s="190"/>
      <c r="W32" s="46"/>
      <c r="X32" s="46"/>
      <c r="Y32" s="46"/>
      <c r="Z32" s="46"/>
    </row>
    <row r="33" spans="1:26" ht="27.75" hidden="1">
      <c r="A33" s="105"/>
      <c r="B33" s="86"/>
      <c r="C33" s="85"/>
      <c r="D33" s="86"/>
      <c r="E33" s="280">
        <f>'Tab 3'!E33+'Tab 4 PPN2'!E33+'Tab 4 PPN3'!E33+'Tab 4 PPN1 (3)'!E33+'Tab 4 PPN1 (4)'!E33+'Tab 4 PPN1 (5)'!E33+'Tab 4 PPN1 (6)'!E33+'Tab 4 PPN1 (7)'!E33+'Tab 4 PPN1 (8)'!E33+'Tab 4 PPN1 (9)'!E33</f>
        <v>0</v>
      </c>
      <c r="F33" s="280">
        <f>'Tab 3'!F33+'Tab 4 PPN2'!F33+'Tab 4 PPN3'!F33+'Tab 4 PPN1 (3)'!F33+'Tab 4 PPN1 (4)'!F33+'Tab 4 PPN1 (5)'!F33+'Tab 4 PPN1 (6)'!F33+'Tab 4 PPN1 (7)'!F33+'Tab 4 PPN1 (8)'!F33+'Tab 4 PPN1 (9)'!F33</f>
        <v>0</v>
      </c>
      <c r="G33" s="280">
        <f>'Tab 3'!G33+'Tab 4 PPN2'!G33+'Tab 4 PPN3'!G33+'Tab 4 PPN1 (3)'!G33+'Tab 4 PPN1 (4)'!G33+'Tab 4 PPN1 (5)'!G33+'Tab 4 PPN1 (6)'!G33+'Tab 4 PPN1 (7)'!G33+'Tab 4 PPN1 (8)'!G33+'Tab 4 PPN1 (9)'!G33</f>
        <v>0</v>
      </c>
      <c r="H33" s="280">
        <f>'Tab 3'!H33+'Tab 4 PPN2'!H33+'Tab 4 PPN3'!H33+'Tab 4 PPN1 (3)'!H33+'Tab 4 PPN1 (4)'!H33+'Tab 4 PPN1 (5)'!H33+'Tab 4 PPN1 (6)'!H33+'Tab 4 PPN1 (7)'!H33+'Tab 4 PPN1 (8)'!H33+'Tab 4 PPN1 (9)'!H33</f>
        <v>0</v>
      </c>
      <c r="I33" s="280">
        <f>'Tab 3'!I33+'Tab 4 PPN2'!I33+'Tab 4 PPN3'!I33+'Tab 4 PPN1 (3)'!I33+'Tab 4 PPN1 (4)'!I33+'Tab 4 PPN1 (5)'!I33+'Tab 4 PPN1 (6)'!I33+'Tab 4 PPN1 (7)'!I33+'Tab 4 PPN1 (8)'!I33+'Tab 4 PPN1 (9)'!I33</f>
        <v>0</v>
      </c>
      <c r="J33" s="280">
        <f>'Tab 3'!J33+'Tab 4 PPN2'!J33+'Tab 4 PPN3'!J33+'Tab 4 PPN1 (3)'!J33+'Tab 4 PPN1 (4)'!J33+'Tab 4 PPN1 (5)'!J33+'Tab 4 PPN1 (6)'!J33+'Tab 4 PPN1 (7)'!J33+'Tab 4 PPN1 (8)'!J33+'Tab 4 PPN1 (9)'!J33</f>
        <v>0</v>
      </c>
      <c r="K33" s="280">
        <f>'Tab 3'!K33+'Tab 4 PPN2'!K33+'Tab 4 PPN3'!K33+'Tab 4 PPN1 (3)'!K33+'Tab 4 PPN1 (4)'!K33+'Tab 4 PPN1 (5)'!K33+'Tab 4 PPN1 (6)'!K33+'Tab 4 PPN1 (7)'!K33+'Tab 4 PPN1 (8)'!K33+'Tab 4 PPN1 (9)'!K33</f>
        <v>0</v>
      </c>
      <c r="L33" s="280">
        <f>'Tab 3'!L33+'Tab 4 PPN2'!L33+'Tab 4 PPN3'!L33+'Tab 4 PPN1 (3)'!L33+'Tab 4 PPN1 (4)'!L33+'Tab 4 PPN1 (5)'!L33+'Tab 4 PPN1 (6)'!L33+'Tab 4 PPN1 (7)'!L33+'Tab 4 PPN1 (8)'!L33+'Tab 4 PPN1 (9)'!L33</f>
        <v>0</v>
      </c>
      <c r="M33" s="280">
        <f>'Tab 3'!M33+'Tab 4 PPN2'!M33+'Tab 4 PPN3'!M33+'Tab 4 PPN1 (3)'!M33+'Tab 4 PPN1 (4)'!M33+'Tab 4 PPN1 (5)'!M33+'Tab 4 PPN1 (6)'!M33+'Tab 4 PPN1 (7)'!M33+'Tab 4 PPN1 (8)'!M33+'Tab 4 PPN1 (9)'!M33</f>
        <v>0</v>
      </c>
      <c r="N33" s="280">
        <f>'Tab 3'!N33+'Tab 4 PPN2'!N33+'Tab 4 PPN3'!N33+'Tab 4 PPN1 (3)'!N33+'Tab 4 PPN1 (4)'!N33+'Tab 4 PPN1 (5)'!N33+'Tab 4 PPN1 (6)'!N33+'Tab 4 PPN1 (7)'!N33+'Tab 4 PPN1 (8)'!N33+'Tab 4 PPN1 (9)'!N33</f>
        <v>0</v>
      </c>
      <c r="O33" s="280">
        <f>'Tab 3'!O33+'Tab 4 PPN2'!O33+'Tab 4 PPN3'!O33+'Tab 4 PPN1 (3)'!O33+'Tab 4 PPN1 (4)'!O33+'Tab 4 PPN1 (5)'!O33+'Tab 4 PPN1 (6)'!O33+'Tab 4 PPN1 (7)'!O33+'Tab 4 PPN1 (8)'!O33+'Tab 4 PPN1 (9)'!O33</f>
        <v>0</v>
      </c>
      <c r="P33" s="280">
        <f>'Tab 3'!P33+'Tab 4 PPN2'!P33+'Tab 4 PPN3'!P33+'Tab 4 PPN1 (3)'!P33+'Tab 4 PPN1 (4)'!P33+'Tab 4 PPN1 (5)'!P33+'Tab 4 PPN1 (6)'!P33+'Tab 4 PPN1 (7)'!P33+'Tab 4 PPN1 (8)'!P33+'Tab 4 PPN1 (9)'!P33</f>
        <v>0</v>
      </c>
      <c r="Q33" s="280">
        <f>'Tab 3'!Q33+'Tab 4 PPN2'!Q33+'Tab 4 PPN3'!Q33+'Tab 4 PPN1 (3)'!Q33+'Tab 4 PPN1 (4)'!Q33+'Tab 4 PPN1 (5)'!Q33+'Tab 4 PPN1 (6)'!Q33+'Tab 4 PPN1 (7)'!Q33+'Tab 4 PPN1 (8)'!Q33+'Tab 4 PPN1 (9)'!Q33</f>
        <v>0</v>
      </c>
      <c r="R33" s="280">
        <f>'Tab 3'!R33+'Tab 4 PPN2'!R33+'Tab 4 PPN3'!R33+'Tab 4 PPN1 (3)'!R33+'Tab 4 PPN1 (4)'!R33+'Tab 4 PPN1 (5)'!R33+'Tab 4 PPN1 (6)'!R33+'Tab 4 PPN1 (7)'!R33+'Tab 4 PPN1 (8)'!R33+'Tab 4 PPN1 (9)'!R33</f>
        <v>0</v>
      </c>
      <c r="S33" s="209"/>
      <c r="T33" s="189"/>
      <c r="U33" s="190"/>
      <c r="W33" s="46"/>
      <c r="X33" s="46"/>
      <c r="Y33" s="46"/>
      <c r="Z33" s="46"/>
    </row>
    <row r="34" spans="1:26" ht="27.75" hidden="1">
      <c r="A34" s="105"/>
      <c r="B34" s="86"/>
      <c r="C34" s="85"/>
      <c r="D34" s="86"/>
      <c r="E34" s="280">
        <f>'Tab 3'!E34+'Tab 4 PPN2'!E34+'Tab 4 PPN3'!E34+'Tab 4 PPN1 (3)'!E34+'Tab 4 PPN1 (4)'!E34+'Tab 4 PPN1 (5)'!E34+'Tab 4 PPN1 (6)'!E34+'Tab 4 PPN1 (7)'!E34+'Tab 4 PPN1 (8)'!E34+'Tab 4 PPN1 (9)'!E34</f>
        <v>0</v>
      </c>
      <c r="F34" s="280">
        <f>'Tab 3'!F34+'Tab 4 PPN2'!F34+'Tab 4 PPN3'!F34+'Tab 4 PPN1 (3)'!F34+'Tab 4 PPN1 (4)'!F34+'Tab 4 PPN1 (5)'!F34+'Tab 4 PPN1 (6)'!F34+'Tab 4 PPN1 (7)'!F34+'Tab 4 PPN1 (8)'!F34+'Tab 4 PPN1 (9)'!F34</f>
        <v>0</v>
      </c>
      <c r="G34" s="280">
        <f>'Tab 3'!G34+'Tab 4 PPN2'!G34+'Tab 4 PPN3'!G34+'Tab 4 PPN1 (3)'!G34+'Tab 4 PPN1 (4)'!G34+'Tab 4 PPN1 (5)'!G34+'Tab 4 PPN1 (6)'!G34+'Tab 4 PPN1 (7)'!G34+'Tab 4 PPN1 (8)'!G34+'Tab 4 PPN1 (9)'!G34</f>
        <v>0</v>
      </c>
      <c r="H34" s="280">
        <f>'Tab 3'!H34+'Tab 4 PPN2'!H34+'Tab 4 PPN3'!H34+'Tab 4 PPN1 (3)'!H34+'Tab 4 PPN1 (4)'!H34+'Tab 4 PPN1 (5)'!H34+'Tab 4 PPN1 (6)'!H34+'Tab 4 PPN1 (7)'!H34+'Tab 4 PPN1 (8)'!H34+'Tab 4 PPN1 (9)'!H34</f>
        <v>0</v>
      </c>
      <c r="I34" s="280">
        <f>'Tab 3'!I34+'Tab 4 PPN2'!I34+'Tab 4 PPN3'!I34+'Tab 4 PPN1 (3)'!I34+'Tab 4 PPN1 (4)'!I34+'Tab 4 PPN1 (5)'!I34+'Tab 4 PPN1 (6)'!I34+'Tab 4 PPN1 (7)'!I34+'Tab 4 PPN1 (8)'!I34+'Tab 4 PPN1 (9)'!I34</f>
        <v>0</v>
      </c>
      <c r="J34" s="280">
        <f>'Tab 3'!J34+'Tab 4 PPN2'!J34+'Tab 4 PPN3'!J34+'Tab 4 PPN1 (3)'!J34+'Tab 4 PPN1 (4)'!J34+'Tab 4 PPN1 (5)'!J34+'Tab 4 PPN1 (6)'!J34+'Tab 4 PPN1 (7)'!J34+'Tab 4 PPN1 (8)'!J34+'Tab 4 PPN1 (9)'!J34</f>
        <v>0</v>
      </c>
      <c r="K34" s="280">
        <f>'Tab 3'!K34+'Tab 4 PPN2'!K34+'Tab 4 PPN3'!K34+'Tab 4 PPN1 (3)'!K34+'Tab 4 PPN1 (4)'!K34+'Tab 4 PPN1 (5)'!K34+'Tab 4 PPN1 (6)'!K34+'Tab 4 PPN1 (7)'!K34+'Tab 4 PPN1 (8)'!K34+'Tab 4 PPN1 (9)'!K34</f>
        <v>0</v>
      </c>
      <c r="L34" s="280">
        <f>'Tab 3'!L34+'Tab 4 PPN2'!L34+'Tab 4 PPN3'!L34+'Tab 4 PPN1 (3)'!L34+'Tab 4 PPN1 (4)'!L34+'Tab 4 PPN1 (5)'!L34+'Tab 4 PPN1 (6)'!L34+'Tab 4 PPN1 (7)'!L34+'Tab 4 PPN1 (8)'!L34+'Tab 4 PPN1 (9)'!L34</f>
        <v>0</v>
      </c>
      <c r="M34" s="280">
        <f>'Tab 3'!M34+'Tab 4 PPN2'!M34+'Tab 4 PPN3'!M34+'Tab 4 PPN1 (3)'!M34+'Tab 4 PPN1 (4)'!M34+'Tab 4 PPN1 (5)'!M34+'Tab 4 PPN1 (6)'!M34+'Tab 4 PPN1 (7)'!M34+'Tab 4 PPN1 (8)'!M34+'Tab 4 PPN1 (9)'!M34</f>
        <v>0</v>
      </c>
      <c r="N34" s="280">
        <f>'Tab 3'!N34+'Tab 4 PPN2'!N34+'Tab 4 PPN3'!N34+'Tab 4 PPN1 (3)'!N34+'Tab 4 PPN1 (4)'!N34+'Tab 4 PPN1 (5)'!N34+'Tab 4 PPN1 (6)'!N34+'Tab 4 PPN1 (7)'!N34+'Tab 4 PPN1 (8)'!N34+'Tab 4 PPN1 (9)'!N34</f>
        <v>0</v>
      </c>
      <c r="O34" s="280">
        <f>'Tab 3'!O34+'Tab 4 PPN2'!O34+'Tab 4 PPN3'!O34+'Tab 4 PPN1 (3)'!O34+'Tab 4 PPN1 (4)'!O34+'Tab 4 PPN1 (5)'!O34+'Tab 4 PPN1 (6)'!O34+'Tab 4 PPN1 (7)'!O34+'Tab 4 PPN1 (8)'!O34+'Tab 4 PPN1 (9)'!O34</f>
        <v>0</v>
      </c>
      <c r="P34" s="280">
        <f>'Tab 3'!P34+'Tab 4 PPN2'!P34+'Tab 4 PPN3'!P34+'Tab 4 PPN1 (3)'!P34+'Tab 4 PPN1 (4)'!P34+'Tab 4 PPN1 (5)'!P34+'Tab 4 PPN1 (6)'!P34+'Tab 4 PPN1 (7)'!P34+'Tab 4 PPN1 (8)'!P34+'Tab 4 PPN1 (9)'!P34</f>
        <v>0</v>
      </c>
      <c r="Q34" s="280">
        <f>'Tab 3'!Q34+'Tab 4 PPN2'!Q34+'Tab 4 PPN3'!Q34+'Tab 4 PPN1 (3)'!Q34+'Tab 4 PPN1 (4)'!Q34+'Tab 4 PPN1 (5)'!Q34+'Tab 4 PPN1 (6)'!Q34+'Tab 4 PPN1 (7)'!Q34+'Tab 4 PPN1 (8)'!Q34+'Tab 4 PPN1 (9)'!Q34</f>
        <v>0</v>
      </c>
      <c r="R34" s="280">
        <f>'Tab 3'!R34+'Tab 4 PPN2'!R34+'Tab 4 PPN3'!R34+'Tab 4 PPN1 (3)'!R34+'Tab 4 PPN1 (4)'!R34+'Tab 4 PPN1 (5)'!R34+'Tab 4 PPN1 (6)'!R34+'Tab 4 PPN1 (7)'!R34+'Tab 4 PPN1 (8)'!R34+'Tab 4 PPN1 (9)'!R34</f>
        <v>0</v>
      </c>
      <c r="S34" s="209"/>
      <c r="T34" s="189"/>
      <c r="U34" s="190"/>
      <c r="W34" s="46"/>
      <c r="X34" s="46"/>
      <c r="Y34" s="46"/>
      <c r="Z34" s="46"/>
    </row>
    <row r="35" spans="1:26" ht="27.75" hidden="1">
      <c r="A35" s="105"/>
      <c r="B35" s="86"/>
      <c r="C35" s="85"/>
      <c r="D35" s="86"/>
      <c r="E35" s="280">
        <f>'Tab 3'!E35+'Tab 4 PPN2'!E35+'Tab 4 PPN3'!E35+'Tab 4 PPN1 (3)'!E35+'Tab 4 PPN1 (4)'!E35+'Tab 4 PPN1 (5)'!E35+'Tab 4 PPN1 (6)'!E35+'Tab 4 PPN1 (7)'!E35+'Tab 4 PPN1 (8)'!E35+'Tab 4 PPN1 (9)'!E35</f>
        <v>0</v>
      </c>
      <c r="F35" s="280">
        <f>'Tab 3'!F35+'Tab 4 PPN2'!F35+'Tab 4 PPN3'!F35+'Tab 4 PPN1 (3)'!F35+'Tab 4 PPN1 (4)'!F35+'Tab 4 PPN1 (5)'!F35+'Tab 4 PPN1 (6)'!F35+'Tab 4 PPN1 (7)'!F35+'Tab 4 PPN1 (8)'!F35+'Tab 4 PPN1 (9)'!F35</f>
        <v>0</v>
      </c>
      <c r="G35" s="280">
        <f>'Tab 3'!G35+'Tab 4 PPN2'!G35+'Tab 4 PPN3'!G35+'Tab 4 PPN1 (3)'!G35+'Tab 4 PPN1 (4)'!G35+'Tab 4 PPN1 (5)'!G35+'Tab 4 PPN1 (6)'!G35+'Tab 4 PPN1 (7)'!G35+'Tab 4 PPN1 (8)'!G35+'Tab 4 PPN1 (9)'!G35</f>
        <v>0</v>
      </c>
      <c r="H35" s="280">
        <f>'Tab 3'!H35+'Tab 4 PPN2'!H35+'Tab 4 PPN3'!H35+'Tab 4 PPN1 (3)'!H35+'Tab 4 PPN1 (4)'!H35+'Tab 4 PPN1 (5)'!H35+'Tab 4 PPN1 (6)'!H35+'Tab 4 PPN1 (7)'!H35+'Tab 4 PPN1 (8)'!H35+'Tab 4 PPN1 (9)'!H35</f>
        <v>0</v>
      </c>
      <c r="I35" s="280">
        <f>'Tab 3'!I35+'Tab 4 PPN2'!I35+'Tab 4 PPN3'!I35+'Tab 4 PPN1 (3)'!I35+'Tab 4 PPN1 (4)'!I35+'Tab 4 PPN1 (5)'!I35+'Tab 4 PPN1 (6)'!I35+'Tab 4 PPN1 (7)'!I35+'Tab 4 PPN1 (8)'!I35+'Tab 4 PPN1 (9)'!I35</f>
        <v>0</v>
      </c>
      <c r="J35" s="280">
        <f>'Tab 3'!J35+'Tab 4 PPN2'!J35+'Tab 4 PPN3'!J35+'Tab 4 PPN1 (3)'!J35+'Tab 4 PPN1 (4)'!J35+'Tab 4 PPN1 (5)'!J35+'Tab 4 PPN1 (6)'!J35+'Tab 4 PPN1 (7)'!J35+'Tab 4 PPN1 (8)'!J35+'Tab 4 PPN1 (9)'!J35</f>
        <v>0</v>
      </c>
      <c r="K35" s="280">
        <f>'Tab 3'!K35+'Tab 4 PPN2'!K35+'Tab 4 PPN3'!K35+'Tab 4 PPN1 (3)'!K35+'Tab 4 PPN1 (4)'!K35+'Tab 4 PPN1 (5)'!K35+'Tab 4 PPN1 (6)'!K35+'Tab 4 PPN1 (7)'!K35+'Tab 4 PPN1 (8)'!K35+'Tab 4 PPN1 (9)'!K35</f>
        <v>0</v>
      </c>
      <c r="L35" s="280">
        <f>'Tab 3'!L35+'Tab 4 PPN2'!L35+'Tab 4 PPN3'!L35+'Tab 4 PPN1 (3)'!L35+'Tab 4 PPN1 (4)'!L35+'Tab 4 PPN1 (5)'!L35+'Tab 4 PPN1 (6)'!L35+'Tab 4 PPN1 (7)'!L35+'Tab 4 PPN1 (8)'!L35+'Tab 4 PPN1 (9)'!L35</f>
        <v>0</v>
      </c>
      <c r="M35" s="280">
        <f>'Tab 3'!M35+'Tab 4 PPN2'!M35+'Tab 4 PPN3'!M35+'Tab 4 PPN1 (3)'!M35+'Tab 4 PPN1 (4)'!M35+'Tab 4 PPN1 (5)'!M35+'Tab 4 PPN1 (6)'!M35+'Tab 4 PPN1 (7)'!M35+'Tab 4 PPN1 (8)'!M35+'Tab 4 PPN1 (9)'!M35</f>
        <v>0</v>
      </c>
      <c r="N35" s="280">
        <f>'Tab 3'!N35+'Tab 4 PPN2'!N35+'Tab 4 PPN3'!N35+'Tab 4 PPN1 (3)'!N35+'Tab 4 PPN1 (4)'!N35+'Tab 4 PPN1 (5)'!N35+'Tab 4 PPN1 (6)'!N35+'Tab 4 PPN1 (7)'!N35+'Tab 4 PPN1 (8)'!N35+'Tab 4 PPN1 (9)'!N35</f>
        <v>0</v>
      </c>
      <c r="O35" s="280">
        <f>'Tab 3'!O35+'Tab 4 PPN2'!O35+'Tab 4 PPN3'!O35+'Tab 4 PPN1 (3)'!O35+'Tab 4 PPN1 (4)'!O35+'Tab 4 PPN1 (5)'!O35+'Tab 4 PPN1 (6)'!O35+'Tab 4 PPN1 (7)'!O35+'Tab 4 PPN1 (8)'!O35+'Tab 4 PPN1 (9)'!O35</f>
        <v>0</v>
      </c>
      <c r="P35" s="280">
        <f>'Tab 3'!P35+'Tab 4 PPN2'!P35+'Tab 4 PPN3'!P35+'Tab 4 PPN1 (3)'!P35+'Tab 4 PPN1 (4)'!P35+'Tab 4 PPN1 (5)'!P35+'Tab 4 PPN1 (6)'!P35+'Tab 4 PPN1 (7)'!P35+'Tab 4 PPN1 (8)'!P35+'Tab 4 PPN1 (9)'!P35</f>
        <v>0</v>
      </c>
      <c r="Q35" s="280">
        <f>'Tab 3'!Q35+'Tab 4 PPN2'!Q35+'Tab 4 PPN3'!Q35+'Tab 4 PPN1 (3)'!Q35+'Tab 4 PPN1 (4)'!Q35+'Tab 4 PPN1 (5)'!Q35+'Tab 4 PPN1 (6)'!Q35+'Tab 4 PPN1 (7)'!Q35+'Tab 4 PPN1 (8)'!Q35+'Tab 4 PPN1 (9)'!Q35</f>
        <v>0</v>
      </c>
      <c r="R35" s="280">
        <f>'Tab 3'!R35+'Tab 4 PPN2'!R35+'Tab 4 PPN3'!R35+'Tab 4 PPN1 (3)'!R35+'Tab 4 PPN1 (4)'!R35+'Tab 4 PPN1 (5)'!R35+'Tab 4 PPN1 (6)'!R35+'Tab 4 PPN1 (7)'!R35+'Tab 4 PPN1 (8)'!R35+'Tab 4 PPN1 (9)'!R35</f>
        <v>0</v>
      </c>
      <c r="S35" s="209"/>
      <c r="T35" s="189"/>
      <c r="U35" s="190"/>
      <c r="W35" s="46"/>
      <c r="X35" s="46"/>
      <c r="Y35" s="46"/>
      <c r="Z35" s="46"/>
    </row>
    <row r="36" spans="1:26" ht="27.75" hidden="1">
      <c r="A36" s="105"/>
      <c r="B36" s="86"/>
      <c r="C36" s="85"/>
      <c r="D36" s="86"/>
      <c r="E36" s="280">
        <f>'Tab 3'!E36+'Tab 4 PPN2'!E36+'Tab 4 PPN3'!E36+'Tab 4 PPN1 (3)'!E36+'Tab 4 PPN1 (4)'!E36+'Tab 4 PPN1 (5)'!E36+'Tab 4 PPN1 (6)'!E36+'Tab 4 PPN1 (7)'!E36+'Tab 4 PPN1 (8)'!E36+'Tab 4 PPN1 (9)'!E36</f>
        <v>0</v>
      </c>
      <c r="F36" s="280">
        <f>'Tab 3'!F36+'Tab 4 PPN2'!F36+'Tab 4 PPN3'!F36+'Tab 4 PPN1 (3)'!F36+'Tab 4 PPN1 (4)'!F36+'Tab 4 PPN1 (5)'!F36+'Tab 4 PPN1 (6)'!F36+'Tab 4 PPN1 (7)'!F36+'Tab 4 PPN1 (8)'!F36+'Tab 4 PPN1 (9)'!F36</f>
        <v>0</v>
      </c>
      <c r="G36" s="280">
        <f>'Tab 3'!G36+'Tab 4 PPN2'!G36+'Tab 4 PPN3'!G36+'Tab 4 PPN1 (3)'!G36+'Tab 4 PPN1 (4)'!G36+'Tab 4 PPN1 (5)'!G36+'Tab 4 PPN1 (6)'!G36+'Tab 4 PPN1 (7)'!G36+'Tab 4 PPN1 (8)'!G36+'Tab 4 PPN1 (9)'!G36</f>
        <v>0</v>
      </c>
      <c r="H36" s="280">
        <f>'Tab 3'!H36+'Tab 4 PPN2'!H36+'Tab 4 PPN3'!H36+'Tab 4 PPN1 (3)'!H36+'Tab 4 PPN1 (4)'!H36+'Tab 4 PPN1 (5)'!H36+'Tab 4 PPN1 (6)'!H36+'Tab 4 PPN1 (7)'!H36+'Tab 4 PPN1 (8)'!H36+'Tab 4 PPN1 (9)'!H36</f>
        <v>0</v>
      </c>
      <c r="I36" s="280">
        <f>'Tab 3'!I36+'Tab 4 PPN2'!I36+'Tab 4 PPN3'!I36+'Tab 4 PPN1 (3)'!I36+'Tab 4 PPN1 (4)'!I36+'Tab 4 PPN1 (5)'!I36+'Tab 4 PPN1 (6)'!I36+'Tab 4 PPN1 (7)'!I36+'Tab 4 PPN1 (8)'!I36+'Tab 4 PPN1 (9)'!I36</f>
        <v>0</v>
      </c>
      <c r="J36" s="280">
        <f>'Tab 3'!J36+'Tab 4 PPN2'!J36+'Tab 4 PPN3'!J36+'Tab 4 PPN1 (3)'!J36+'Tab 4 PPN1 (4)'!J36+'Tab 4 PPN1 (5)'!J36+'Tab 4 PPN1 (6)'!J36+'Tab 4 PPN1 (7)'!J36+'Tab 4 PPN1 (8)'!J36+'Tab 4 PPN1 (9)'!J36</f>
        <v>0</v>
      </c>
      <c r="K36" s="280">
        <f>'Tab 3'!K36+'Tab 4 PPN2'!K36+'Tab 4 PPN3'!K36+'Tab 4 PPN1 (3)'!K36+'Tab 4 PPN1 (4)'!K36+'Tab 4 PPN1 (5)'!K36+'Tab 4 PPN1 (6)'!K36+'Tab 4 PPN1 (7)'!K36+'Tab 4 PPN1 (8)'!K36+'Tab 4 PPN1 (9)'!K36</f>
        <v>0</v>
      </c>
      <c r="L36" s="280">
        <f>'Tab 3'!L36+'Tab 4 PPN2'!L36+'Tab 4 PPN3'!L36+'Tab 4 PPN1 (3)'!L36+'Tab 4 PPN1 (4)'!L36+'Tab 4 PPN1 (5)'!L36+'Tab 4 PPN1 (6)'!L36+'Tab 4 PPN1 (7)'!L36+'Tab 4 PPN1 (8)'!L36+'Tab 4 PPN1 (9)'!L36</f>
        <v>0</v>
      </c>
      <c r="M36" s="280">
        <f>'Tab 3'!M36+'Tab 4 PPN2'!M36+'Tab 4 PPN3'!M36+'Tab 4 PPN1 (3)'!M36+'Tab 4 PPN1 (4)'!M36+'Tab 4 PPN1 (5)'!M36+'Tab 4 PPN1 (6)'!M36+'Tab 4 PPN1 (7)'!M36+'Tab 4 PPN1 (8)'!M36+'Tab 4 PPN1 (9)'!M36</f>
        <v>0</v>
      </c>
      <c r="N36" s="280">
        <f>'Tab 3'!N36+'Tab 4 PPN2'!N36+'Tab 4 PPN3'!N36+'Tab 4 PPN1 (3)'!N36+'Tab 4 PPN1 (4)'!N36+'Tab 4 PPN1 (5)'!N36+'Tab 4 PPN1 (6)'!N36+'Tab 4 PPN1 (7)'!N36+'Tab 4 PPN1 (8)'!N36+'Tab 4 PPN1 (9)'!N36</f>
        <v>0</v>
      </c>
      <c r="O36" s="280">
        <f>'Tab 3'!O36+'Tab 4 PPN2'!O36+'Tab 4 PPN3'!O36+'Tab 4 PPN1 (3)'!O36+'Tab 4 PPN1 (4)'!O36+'Tab 4 PPN1 (5)'!O36+'Tab 4 PPN1 (6)'!O36+'Tab 4 PPN1 (7)'!O36+'Tab 4 PPN1 (8)'!O36+'Tab 4 PPN1 (9)'!O36</f>
        <v>0</v>
      </c>
      <c r="P36" s="280">
        <f>'Tab 3'!P36+'Tab 4 PPN2'!P36+'Tab 4 PPN3'!P36+'Tab 4 PPN1 (3)'!P36+'Tab 4 PPN1 (4)'!P36+'Tab 4 PPN1 (5)'!P36+'Tab 4 PPN1 (6)'!P36+'Tab 4 PPN1 (7)'!P36+'Tab 4 PPN1 (8)'!P36+'Tab 4 PPN1 (9)'!P36</f>
        <v>0</v>
      </c>
      <c r="Q36" s="280">
        <f>'Tab 3'!Q36+'Tab 4 PPN2'!Q36+'Tab 4 PPN3'!Q36+'Tab 4 PPN1 (3)'!Q36+'Tab 4 PPN1 (4)'!Q36+'Tab 4 PPN1 (5)'!Q36+'Tab 4 PPN1 (6)'!Q36+'Tab 4 PPN1 (7)'!Q36+'Tab 4 PPN1 (8)'!Q36+'Tab 4 PPN1 (9)'!Q36</f>
        <v>0</v>
      </c>
      <c r="R36" s="280">
        <f>'Tab 3'!R36+'Tab 4 PPN2'!R36+'Tab 4 PPN3'!R36+'Tab 4 PPN1 (3)'!R36+'Tab 4 PPN1 (4)'!R36+'Tab 4 PPN1 (5)'!R36+'Tab 4 PPN1 (6)'!R36+'Tab 4 PPN1 (7)'!R36+'Tab 4 PPN1 (8)'!R36+'Tab 4 PPN1 (9)'!R36</f>
        <v>0</v>
      </c>
      <c r="S36" s="209"/>
      <c r="T36" s="189"/>
      <c r="U36" s="190"/>
      <c r="W36" s="46"/>
      <c r="X36" s="46"/>
      <c r="Y36" s="46"/>
      <c r="Z36" s="46"/>
    </row>
    <row r="37" spans="1:26" ht="27.75" hidden="1">
      <c r="A37" s="105"/>
      <c r="B37" s="86"/>
      <c r="C37" s="85"/>
      <c r="D37" s="86"/>
      <c r="E37" s="280">
        <f>'Tab 3'!E37+'Tab 4 PPN2'!E37+'Tab 4 PPN3'!E37+'Tab 4 PPN1 (3)'!E37+'Tab 4 PPN1 (4)'!E37+'Tab 4 PPN1 (5)'!E37+'Tab 4 PPN1 (6)'!E37+'Tab 4 PPN1 (7)'!E37+'Tab 4 PPN1 (8)'!E37+'Tab 4 PPN1 (9)'!E37</f>
        <v>0</v>
      </c>
      <c r="F37" s="280">
        <f>'Tab 3'!F37+'Tab 4 PPN2'!F37+'Tab 4 PPN3'!F37+'Tab 4 PPN1 (3)'!F37+'Tab 4 PPN1 (4)'!F37+'Tab 4 PPN1 (5)'!F37+'Tab 4 PPN1 (6)'!F37+'Tab 4 PPN1 (7)'!F37+'Tab 4 PPN1 (8)'!F37+'Tab 4 PPN1 (9)'!F37</f>
        <v>0</v>
      </c>
      <c r="G37" s="280">
        <f>'Tab 3'!G37+'Tab 4 PPN2'!G37+'Tab 4 PPN3'!G37+'Tab 4 PPN1 (3)'!G37+'Tab 4 PPN1 (4)'!G37+'Tab 4 PPN1 (5)'!G37+'Tab 4 PPN1 (6)'!G37+'Tab 4 PPN1 (7)'!G37+'Tab 4 PPN1 (8)'!G37+'Tab 4 PPN1 (9)'!G37</f>
        <v>0</v>
      </c>
      <c r="H37" s="280">
        <f>'Tab 3'!H37+'Tab 4 PPN2'!H37+'Tab 4 PPN3'!H37+'Tab 4 PPN1 (3)'!H37+'Tab 4 PPN1 (4)'!H37+'Tab 4 PPN1 (5)'!H37+'Tab 4 PPN1 (6)'!H37+'Tab 4 PPN1 (7)'!H37+'Tab 4 PPN1 (8)'!H37+'Tab 4 PPN1 (9)'!H37</f>
        <v>0</v>
      </c>
      <c r="I37" s="280">
        <f>'Tab 3'!I37+'Tab 4 PPN2'!I37+'Tab 4 PPN3'!I37+'Tab 4 PPN1 (3)'!I37+'Tab 4 PPN1 (4)'!I37+'Tab 4 PPN1 (5)'!I37+'Tab 4 PPN1 (6)'!I37+'Tab 4 PPN1 (7)'!I37+'Tab 4 PPN1 (8)'!I37+'Tab 4 PPN1 (9)'!I37</f>
        <v>0</v>
      </c>
      <c r="J37" s="280">
        <f>'Tab 3'!J37+'Tab 4 PPN2'!J37+'Tab 4 PPN3'!J37+'Tab 4 PPN1 (3)'!J37+'Tab 4 PPN1 (4)'!J37+'Tab 4 PPN1 (5)'!J37+'Tab 4 PPN1 (6)'!J37+'Tab 4 PPN1 (7)'!J37+'Tab 4 PPN1 (8)'!J37+'Tab 4 PPN1 (9)'!J37</f>
        <v>0</v>
      </c>
      <c r="K37" s="280">
        <f>'Tab 3'!K37+'Tab 4 PPN2'!K37+'Tab 4 PPN3'!K37+'Tab 4 PPN1 (3)'!K37+'Tab 4 PPN1 (4)'!K37+'Tab 4 PPN1 (5)'!K37+'Tab 4 PPN1 (6)'!K37+'Tab 4 PPN1 (7)'!K37+'Tab 4 PPN1 (8)'!K37+'Tab 4 PPN1 (9)'!K37</f>
        <v>0</v>
      </c>
      <c r="L37" s="280">
        <f>'Tab 3'!L37+'Tab 4 PPN2'!L37+'Tab 4 PPN3'!L37+'Tab 4 PPN1 (3)'!L37+'Tab 4 PPN1 (4)'!L37+'Tab 4 PPN1 (5)'!L37+'Tab 4 PPN1 (6)'!L37+'Tab 4 PPN1 (7)'!L37+'Tab 4 PPN1 (8)'!L37+'Tab 4 PPN1 (9)'!L37</f>
        <v>0</v>
      </c>
      <c r="M37" s="280">
        <f>'Tab 3'!M37+'Tab 4 PPN2'!M37+'Tab 4 PPN3'!M37+'Tab 4 PPN1 (3)'!M37+'Tab 4 PPN1 (4)'!M37+'Tab 4 PPN1 (5)'!M37+'Tab 4 PPN1 (6)'!M37+'Tab 4 PPN1 (7)'!M37+'Tab 4 PPN1 (8)'!M37+'Tab 4 PPN1 (9)'!M37</f>
        <v>0</v>
      </c>
      <c r="N37" s="280">
        <f>'Tab 3'!N37+'Tab 4 PPN2'!N37+'Tab 4 PPN3'!N37+'Tab 4 PPN1 (3)'!N37+'Tab 4 PPN1 (4)'!N37+'Tab 4 PPN1 (5)'!N37+'Tab 4 PPN1 (6)'!N37+'Tab 4 PPN1 (7)'!N37+'Tab 4 PPN1 (8)'!N37+'Tab 4 PPN1 (9)'!N37</f>
        <v>0</v>
      </c>
      <c r="O37" s="280">
        <f>'Tab 3'!O37+'Tab 4 PPN2'!O37+'Tab 4 PPN3'!O37+'Tab 4 PPN1 (3)'!O37+'Tab 4 PPN1 (4)'!O37+'Tab 4 PPN1 (5)'!O37+'Tab 4 PPN1 (6)'!O37+'Tab 4 PPN1 (7)'!O37+'Tab 4 PPN1 (8)'!O37+'Tab 4 PPN1 (9)'!O37</f>
        <v>0</v>
      </c>
      <c r="P37" s="280">
        <f>'Tab 3'!P37+'Tab 4 PPN2'!P37+'Tab 4 PPN3'!P37+'Tab 4 PPN1 (3)'!P37+'Tab 4 PPN1 (4)'!P37+'Tab 4 PPN1 (5)'!P37+'Tab 4 PPN1 (6)'!P37+'Tab 4 PPN1 (7)'!P37+'Tab 4 PPN1 (8)'!P37+'Tab 4 PPN1 (9)'!P37</f>
        <v>0</v>
      </c>
      <c r="Q37" s="280">
        <f>'Tab 3'!Q37+'Tab 4 PPN2'!Q37+'Tab 4 PPN3'!Q37+'Tab 4 PPN1 (3)'!Q37+'Tab 4 PPN1 (4)'!Q37+'Tab 4 PPN1 (5)'!Q37+'Tab 4 PPN1 (6)'!Q37+'Tab 4 PPN1 (7)'!Q37+'Tab 4 PPN1 (8)'!Q37+'Tab 4 PPN1 (9)'!Q37</f>
        <v>0</v>
      </c>
      <c r="R37" s="280">
        <f>'Tab 3'!R37+'Tab 4 PPN2'!R37+'Tab 4 PPN3'!R37+'Tab 4 PPN1 (3)'!R37+'Tab 4 PPN1 (4)'!R37+'Tab 4 PPN1 (5)'!R37+'Tab 4 PPN1 (6)'!R37+'Tab 4 PPN1 (7)'!R37+'Tab 4 PPN1 (8)'!R37+'Tab 4 PPN1 (9)'!R37</f>
        <v>0</v>
      </c>
      <c r="S37" s="209"/>
      <c r="T37" s="189"/>
      <c r="U37" s="190"/>
      <c r="W37" s="46"/>
      <c r="X37" s="46"/>
      <c r="Y37" s="46"/>
      <c r="Z37" s="46"/>
    </row>
    <row r="38" spans="1:26" ht="27">
      <c r="A38" s="105"/>
      <c r="B38" s="335">
        <v>2</v>
      </c>
      <c r="C38" s="336" t="s">
        <v>44</v>
      </c>
      <c r="D38" s="335">
        <v>614200</v>
      </c>
      <c r="E38" s="334">
        <f>'Tab 3'!E38+'Tab 4 PPN2'!E38+'Tab 4 PPN3'!E38+'Tab 4 PPN1 (3)'!E38+'Tab 4 PPN1 (4)'!E38+'Tab 4 PPN1 (5)'!E38+'Tab 4 PPN1 (6)'!E38+'Tab 4 PPN1 (7)'!E38+'Tab 4 PPN1 (8)'!E38+'Tab 4 PPN1 (9)'!E38</f>
        <v>0</v>
      </c>
      <c r="F38" s="334">
        <f>'Tab 3'!F38+'Tab 4 PPN2'!F38+'Tab 4 PPN3'!F38+'Tab 4 PPN1 (3)'!F38+'Tab 4 PPN1 (4)'!F38+'Tab 4 PPN1 (5)'!F38+'Tab 4 PPN1 (6)'!F38+'Tab 4 PPN1 (7)'!F38+'Tab 4 PPN1 (8)'!F38+'Tab 4 PPN1 (9)'!F38</f>
        <v>0</v>
      </c>
      <c r="G38" s="334">
        <f>'Tab 3'!G38+'Tab 4 PPN2'!G38+'Tab 4 PPN3'!G38+'Tab 4 PPN1 (3)'!G38+'Tab 4 PPN1 (4)'!G38+'Tab 4 PPN1 (5)'!G38+'Tab 4 PPN1 (6)'!G38+'Tab 4 PPN1 (7)'!G38+'Tab 4 PPN1 (8)'!G38+'Tab 4 PPN1 (9)'!G38</f>
        <v>0</v>
      </c>
      <c r="H38" s="334">
        <f>'Tab 3'!H38+'Tab 4 PPN2'!H38+'Tab 4 PPN3'!H38+'Tab 4 PPN1 (3)'!H38+'Tab 4 PPN1 (4)'!H38+'Tab 4 PPN1 (5)'!H38+'Tab 4 PPN1 (6)'!H38+'Tab 4 PPN1 (7)'!H38+'Tab 4 PPN1 (8)'!H38+'Tab 4 PPN1 (9)'!H38</f>
        <v>0</v>
      </c>
      <c r="I38" s="334">
        <f>'Tab 3'!I38+'Tab 4 PPN2'!I38+'Tab 4 PPN3'!I38+'Tab 4 PPN1 (3)'!I38+'Tab 4 PPN1 (4)'!I38+'Tab 4 PPN1 (5)'!I38+'Tab 4 PPN1 (6)'!I38+'Tab 4 PPN1 (7)'!I38+'Tab 4 PPN1 (8)'!I38+'Tab 4 PPN1 (9)'!I38</f>
        <v>0</v>
      </c>
      <c r="J38" s="334">
        <f>'Tab 3'!J38+'Tab 4 PPN2'!J38+'Tab 4 PPN3'!J38+'Tab 4 PPN1 (3)'!J38+'Tab 4 PPN1 (4)'!J38+'Tab 4 PPN1 (5)'!J38+'Tab 4 PPN1 (6)'!J38+'Tab 4 PPN1 (7)'!J38+'Tab 4 PPN1 (8)'!J38+'Tab 4 PPN1 (9)'!J38</f>
        <v>0</v>
      </c>
      <c r="K38" s="334">
        <f>'Tab 3'!K38+'Tab 4 PPN2'!K38+'Tab 4 PPN3'!K38+'Tab 4 PPN1 (3)'!K38+'Tab 4 PPN1 (4)'!K38+'Tab 4 PPN1 (5)'!K38+'Tab 4 PPN1 (6)'!K38+'Tab 4 PPN1 (7)'!K38+'Tab 4 PPN1 (8)'!K38+'Tab 4 PPN1 (9)'!K38</f>
        <v>0</v>
      </c>
      <c r="L38" s="334">
        <f>'Tab 3'!L38+'Tab 4 PPN2'!L38+'Tab 4 PPN3'!L38+'Tab 4 PPN1 (3)'!L38+'Tab 4 PPN1 (4)'!L38+'Tab 4 PPN1 (5)'!L38+'Tab 4 PPN1 (6)'!L38+'Tab 4 PPN1 (7)'!L38+'Tab 4 PPN1 (8)'!L38+'Tab 4 PPN1 (9)'!L38</f>
        <v>0</v>
      </c>
      <c r="M38" s="334">
        <f>'Tab 3'!M38+'Tab 4 PPN2'!M38+'Tab 4 PPN3'!M38+'Tab 4 PPN1 (3)'!M38+'Tab 4 PPN1 (4)'!M38+'Tab 4 PPN1 (5)'!M38+'Tab 4 PPN1 (6)'!M38+'Tab 4 PPN1 (7)'!M38+'Tab 4 PPN1 (8)'!M38+'Tab 4 PPN1 (9)'!M38</f>
        <v>0</v>
      </c>
      <c r="N38" s="334">
        <f>'Tab 3'!N38+'Tab 4 PPN2'!N38+'Tab 4 PPN3'!N38+'Tab 4 PPN1 (3)'!N38+'Tab 4 PPN1 (4)'!N38+'Tab 4 PPN1 (5)'!N38+'Tab 4 PPN1 (6)'!N38+'Tab 4 PPN1 (7)'!N38+'Tab 4 PPN1 (8)'!N38+'Tab 4 PPN1 (9)'!N38</f>
        <v>0</v>
      </c>
      <c r="O38" s="334">
        <f>'Tab 3'!O38+'Tab 4 PPN2'!O38+'Tab 4 PPN3'!O38+'Tab 4 PPN1 (3)'!O38+'Tab 4 PPN1 (4)'!O38+'Tab 4 PPN1 (5)'!O38+'Tab 4 PPN1 (6)'!O38+'Tab 4 PPN1 (7)'!O38+'Tab 4 PPN1 (8)'!O38+'Tab 4 PPN1 (9)'!O38</f>
        <v>0</v>
      </c>
      <c r="P38" s="334">
        <f>'Tab 3'!P38+'Tab 4 PPN2'!P38+'Tab 4 PPN3'!P38+'Tab 4 PPN1 (3)'!P38+'Tab 4 PPN1 (4)'!P38+'Tab 4 PPN1 (5)'!P38+'Tab 4 PPN1 (6)'!P38+'Tab 4 PPN1 (7)'!P38+'Tab 4 PPN1 (8)'!P38+'Tab 4 PPN1 (9)'!P38</f>
        <v>0</v>
      </c>
      <c r="Q38" s="334">
        <f>'Tab 3'!Q38+'Tab 4 PPN2'!Q38+'Tab 4 PPN3'!Q38+'Tab 4 PPN1 (3)'!Q38+'Tab 4 PPN1 (4)'!Q38+'Tab 4 PPN1 (5)'!Q38+'Tab 4 PPN1 (6)'!Q38+'Tab 4 PPN1 (7)'!Q38+'Tab 4 PPN1 (8)'!Q38+'Tab 4 PPN1 (9)'!Q38</f>
        <v>0</v>
      </c>
      <c r="R38" s="334">
        <f>'Tab 3'!R38+'Tab 4 PPN2'!R38+'Tab 4 PPN3'!R38+'Tab 4 PPN1 (3)'!R38+'Tab 4 PPN1 (4)'!R38+'Tab 4 PPN1 (5)'!R38+'Tab 4 PPN1 (6)'!R38+'Tab 4 PPN1 (7)'!R38+'Tab 4 PPN1 (8)'!R38+'Tab 4 PPN1 (9)'!R38</f>
        <v>0</v>
      </c>
      <c r="S38" s="206">
        <f>S43</f>
        <v>0</v>
      </c>
      <c r="T38" s="181">
        <f>T43</f>
        <v>0</v>
      </c>
      <c r="U38" s="182">
        <f>U43</f>
        <v>0</v>
      </c>
      <c r="W38" s="46"/>
      <c r="X38" s="46"/>
      <c r="Y38" s="46"/>
      <c r="Z38" s="46"/>
    </row>
    <row r="39" spans="1:26" ht="27.75" hidden="1">
      <c r="A39" s="105"/>
      <c r="B39" s="86"/>
      <c r="C39" s="85"/>
      <c r="D39" s="86"/>
      <c r="E39" s="280">
        <f>'Tab 3'!E39+'Tab 4 PPN2'!E39+'Tab 4 PPN3'!E39+'Tab 4 PPN1 (3)'!E39+'Tab 4 PPN1 (4)'!E39+'Tab 4 PPN1 (5)'!E39+'Tab 4 PPN1 (6)'!E39+'Tab 4 PPN1 (7)'!E39+'Tab 4 PPN1 (8)'!E39+'Tab 4 PPN1 (9)'!E39</f>
        <v>0</v>
      </c>
      <c r="F39" s="280">
        <f>'Tab 3'!F39+'Tab 4 PPN2'!F39+'Tab 4 PPN3'!F39+'Tab 4 PPN1 (3)'!F39+'Tab 4 PPN1 (4)'!F39+'Tab 4 PPN1 (5)'!F39+'Tab 4 PPN1 (6)'!F39+'Tab 4 PPN1 (7)'!F39+'Tab 4 PPN1 (8)'!F39+'Tab 4 PPN1 (9)'!F39</f>
        <v>0</v>
      </c>
      <c r="G39" s="280">
        <f>'Tab 3'!G39+'Tab 4 PPN2'!G39+'Tab 4 PPN3'!G39+'Tab 4 PPN1 (3)'!G39+'Tab 4 PPN1 (4)'!G39+'Tab 4 PPN1 (5)'!G39+'Tab 4 PPN1 (6)'!G39+'Tab 4 PPN1 (7)'!G39+'Tab 4 PPN1 (8)'!G39+'Tab 4 PPN1 (9)'!G39</f>
        <v>0</v>
      </c>
      <c r="H39" s="280">
        <f>'Tab 3'!H39+'Tab 4 PPN2'!H39+'Tab 4 PPN3'!H39+'Tab 4 PPN1 (3)'!H39+'Tab 4 PPN1 (4)'!H39+'Tab 4 PPN1 (5)'!H39+'Tab 4 PPN1 (6)'!H39+'Tab 4 PPN1 (7)'!H39+'Tab 4 PPN1 (8)'!H39+'Tab 4 PPN1 (9)'!H39</f>
        <v>0</v>
      </c>
      <c r="I39" s="280">
        <f>'Tab 3'!I39+'Tab 4 PPN2'!I39+'Tab 4 PPN3'!I39+'Tab 4 PPN1 (3)'!I39+'Tab 4 PPN1 (4)'!I39+'Tab 4 PPN1 (5)'!I39+'Tab 4 PPN1 (6)'!I39+'Tab 4 PPN1 (7)'!I39+'Tab 4 PPN1 (8)'!I39+'Tab 4 PPN1 (9)'!I39</f>
        <v>0</v>
      </c>
      <c r="J39" s="280">
        <f>'Tab 3'!J39+'Tab 4 PPN2'!J39+'Tab 4 PPN3'!J39+'Tab 4 PPN1 (3)'!J39+'Tab 4 PPN1 (4)'!J39+'Tab 4 PPN1 (5)'!J39+'Tab 4 PPN1 (6)'!J39+'Tab 4 PPN1 (7)'!J39+'Tab 4 PPN1 (8)'!J39+'Tab 4 PPN1 (9)'!J39</f>
        <v>0</v>
      </c>
      <c r="K39" s="280">
        <f>'Tab 3'!K39+'Tab 4 PPN2'!K39+'Tab 4 PPN3'!K39+'Tab 4 PPN1 (3)'!K39+'Tab 4 PPN1 (4)'!K39+'Tab 4 PPN1 (5)'!K39+'Tab 4 PPN1 (6)'!K39+'Tab 4 PPN1 (7)'!K39+'Tab 4 PPN1 (8)'!K39+'Tab 4 PPN1 (9)'!K39</f>
        <v>0</v>
      </c>
      <c r="L39" s="280">
        <f>'Tab 3'!L39+'Tab 4 PPN2'!L39+'Tab 4 PPN3'!L39+'Tab 4 PPN1 (3)'!L39+'Tab 4 PPN1 (4)'!L39+'Tab 4 PPN1 (5)'!L39+'Tab 4 PPN1 (6)'!L39+'Tab 4 PPN1 (7)'!L39+'Tab 4 PPN1 (8)'!L39+'Tab 4 PPN1 (9)'!L39</f>
        <v>0</v>
      </c>
      <c r="M39" s="280">
        <f>'Tab 3'!M39+'Tab 4 PPN2'!M39+'Tab 4 PPN3'!M39+'Tab 4 PPN1 (3)'!M39+'Tab 4 PPN1 (4)'!M39+'Tab 4 PPN1 (5)'!M39+'Tab 4 PPN1 (6)'!M39+'Tab 4 PPN1 (7)'!M39+'Tab 4 PPN1 (8)'!M39+'Tab 4 PPN1 (9)'!M39</f>
        <v>0</v>
      </c>
      <c r="N39" s="280">
        <f>'Tab 3'!N39+'Tab 4 PPN2'!N39+'Tab 4 PPN3'!N39+'Tab 4 PPN1 (3)'!N39+'Tab 4 PPN1 (4)'!N39+'Tab 4 PPN1 (5)'!N39+'Tab 4 PPN1 (6)'!N39+'Tab 4 PPN1 (7)'!N39+'Tab 4 PPN1 (8)'!N39+'Tab 4 PPN1 (9)'!N39</f>
        <v>0</v>
      </c>
      <c r="O39" s="280">
        <f>'Tab 3'!O39+'Tab 4 PPN2'!O39+'Tab 4 PPN3'!O39+'Tab 4 PPN1 (3)'!O39+'Tab 4 PPN1 (4)'!O39+'Tab 4 PPN1 (5)'!O39+'Tab 4 PPN1 (6)'!O39+'Tab 4 PPN1 (7)'!O39+'Tab 4 PPN1 (8)'!O39+'Tab 4 PPN1 (9)'!O39</f>
        <v>0</v>
      </c>
      <c r="P39" s="280">
        <f>'Tab 3'!P39+'Tab 4 PPN2'!P39+'Tab 4 PPN3'!P39+'Tab 4 PPN1 (3)'!P39+'Tab 4 PPN1 (4)'!P39+'Tab 4 PPN1 (5)'!P39+'Tab 4 PPN1 (6)'!P39+'Tab 4 PPN1 (7)'!P39+'Tab 4 PPN1 (8)'!P39+'Tab 4 PPN1 (9)'!P39</f>
        <v>0</v>
      </c>
      <c r="Q39" s="280">
        <f>'Tab 3'!Q39+'Tab 4 PPN2'!Q39+'Tab 4 PPN3'!Q39+'Tab 4 PPN1 (3)'!Q39+'Tab 4 PPN1 (4)'!Q39+'Tab 4 PPN1 (5)'!Q39+'Tab 4 PPN1 (6)'!Q39+'Tab 4 PPN1 (7)'!Q39+'Tab 4 PPN1 (8)'!Q39+'Tab 4 PPN1 (9)'!Q39</f>
        <v>0</v>
      </c>
      <c r="R39" s="280">
        <f>'Tab 3'!R39+'Tab 4 PPN2'!R39+'Tab 4 PPN3'!R39+'Tab 4 PPN1 (3)'!R39+'Tab 4 PPN1 (4)'!R39+'Tab 4 PPN1 (5)'!R39+'Tab 4 PPN1 (6)'!R39+'Tab 4 PPN1 (7)'!R39+'Tab 4 PPN1 (8)'!R39+'Tab 4 PPN1 (9)'!R39</f>
        <v>0</v>
      </c>
      <c r="S39" s="209"/>
      <c r="T39" s="189"/>
      <c r="U39" s="190"/>
      <c r="W39" s="46"/>
      <c r="X39" s="46"/>
      <c r="Y39" s="46"/>
      <c r="Z39" s="46"/>
    </row>
    <row r="40" spans="1:26" ht="27.75" hidden="1">
      <c r="A40" s="105"/>
      <c r="B40" s="86"/>
      <c r="C40" s="85"/>
      <c r="D40" s="86"/>
      <c r="E40" s="280">
        <f>'Tab 3'!E40+'Tab 4 PPN2'!E40+'Tab 4 PPN3'!E40+'Tab 4 PPN1 (3)'!E40+'Tab 4 PPN1 (4)'!E40+'Tab 4 PPN1 (5)'!E40+'Tab 4 PPN1 (6)'!E40+'Tab 4 PPN1 (7)'!E40+'Tab 4 PPN1 (8)'!E40+'Tab 4 PPN1 (9)'!E40</f>
        <v>0</v>
      </c>
      <c r="F40" s="280">
        <f>'Tab 3'!F40+'Tab 4 PPN2'!F40+'Tab 4 PPN3'!F40+'Tab 4 PPN1 (3)'!F40+'Tab 4 PPN1 (4)'!F40+'Tab 4 PPN1 (5)'!F40+'Tab 4 PPN1 (6)'!F40+'Tab 4 PPN1 (7)'!F40+'Tab 4 PPN1 (8)'!F40+'Tab 4 PPN1 (9)'!F40</f>
        <v>0</v>
      </c>
      <c r="G40" s="280">
        <f>'Tab 3'!G40+'Tab 4 PPN2'!G40+'Tab 4 PPN3'!G40+'Tab 4 PPN1 (3)'!G40+'Tab 4 PPN1 (4)'!G40+'Tab 4 PPN1 (5)'!G40+'Tab 4 PPN1 (6)'!G40+'Tab 4 PPN1 (7)'!G40+'Tab 4 PPN1 (8)'!G40+'Tab 4 PPN1 (9)'!G40</f>
        <v>0</v>
      </c>
      <c r="H40" s="280">
        <f>'Tab 3'!H40+'Tab 4 PPN2'!H40+'Tab 4 PPN3'!H40+'Tab 4 PPN1 (3)'!H40+'Tab 4 PPN1 (4)'!H40+'Tab 4 PPN1 (5)'!H40+'Tab 4 PPN1 (6)'!H40+'Tab 4 PPN1 (7)'!H40+'Tab 4 PPN1 (8)'!H40+'Tab 4 PPN1 (9)'!H40</f>
        <v>0</v>
      </c>
      <c r="I40" s="280">
        <f>'Tab 3'!I40+'Tab 4 PPN2'!I40+'Tab 4 PPN3'!I40+'Tab 4 PPN1 (3)'!I40+'Tab 4 PPN1 (4)'!I40+'Tab 4 PPN1 (5)'!I40+'Tab 4 PPN1 (6)'!I40+'Tab 4 PPN1 (7)'!I40+'Tab 4 PPN1 (8)'!I40+'Tab 4 PPN1 (9)'!I40</f>
        <v>0</v>
      </c>
      <c r="J40" s="280">
        <f>'Tab 3'!J40+'Tab 4 PPN2'!J40+'Tab 4 PPN3'!J40+'Tab 4 PPN1 (3)'!J40+'Tab 4 PPN1 (4)'!J40+'Tab 4 PPN1 (5)'!J40+'Tab 4 PPN1 (6)'!J40+'Tab 4 PPN1 (7)'!J40+'Tab 4 PPN1 (8)'!J40+'Tab 4 PPN1 (9)'!J40</f>
        <v>0</v>
      </c>
      <c r="K40" s="280">
        <f>'Tab 3'!K40+'Tab 4 PPN2'!K40+'Tab 4 PPN3'!K40+'Tab 4 PPN1 (3)'!K40+'Tab 4 PPN1 (4)'!K40+'Tab 4 PPN1 (5)'!K40+'Tab 4 PPN1 (6)'!K40+'Tab 4 PPN1 (7)'!K40+'Tab 4 PPN1 (8)'!K40+'Tab 4 PPN1 (9)'!K40</f>
        <v>0</v>
      </c>
      <c r="L40" s="280">
        <f>'Tab 3'!L40+'Tab 4 PPN2'!L40+'Tab 4 PPN3'!L40+'Tab 4 PPN1 (3)'!L40+'Tab 4 PPN1 (4)'!L40+'Tab 4 PPN1 (5)'!L40+'Tab 4 PPN1 (6)'!L40+'Tab 4 PPN1 (7)'!L40+'Tab 4 PPN1 (8)'!L40+'Tab 4 PPN1 (9)'!L40</f>
        <v>0</v>
      </c>
      <c r="M40" s="280">
        <f>'Tab 3'!M40+'Tab 4 PPN2'!M40+'Tab 4 PPN3'!M40+'Tab 4 PPN1 (3)'!M40+'Tab 4 PPN1 (4)'!M40+'Tab 4 PPN1 (5)'!M40+'Tab 4 PPN1 (6)'!M40+'Tab 4 PPN1 (7)'!M40+'Tab 4 PPN1 (8)'!M40+'Tab 4 PPN1 (9)'!M40</f>
        <v>0</v>
      </c>
      <c r="N40" s="280">
        <f>'Tab 3'!N40+'Tab 4 PPN2'!N40+'Tab 4 PPN3'!N40+'Tab 4 PPN1 (3)'!N40+'Tab 4 PPN1 (4)'!N40+'Tab 4 PPN1 (5)'!N40+'Tab 4 PPN1 (6)'!N40+'Tab 4 PPN1 (7)'!N40+'Tab 4 PPN1 (8)'!N40+'Tab 4 PPN1 (9)'!N40</f>
        <v>0</v>
      </c>
      <c r="O40" s="280">
        <f>'Tab 3'!O40+'Tab 4 PPN2'!O40+'Tab 4 PPN3'!O40+'Tab 4 PPN1 (3)'!O40+'Tab 4 PPN1 (4)'!O40+'Tab 4 PPN1 (5)'!O40+'Tab 4 PPN1 (6)'!O40+'Tab 4 PPN1 (7)'!O40+'Tab 4 PPN1 (8)'!O40+'Tab 4 PPN1 (9)'!O40</f>
        <v>0</v>
      </c>
      <c r="P40" s="280">
        <f>'Tab 3'!P40+'Tab 4 PPN2'!P40+'Tab 4 PPN3'!P40+'Tab 4 PPN1 (3)'!P40+'Tab 4 PPN1 (4)'!P40+'Tab 4 PPN1 (5)'!P40+'Tab 4 PPN1 (6)'!P40+'Tab 4 PPN1 (7)'!P40+'Tab 4 PPN1 (8)'!P40+'Tab 4 PPN1 (9)'!P40</f>
        <v>0</v>
      </c>
      <c r="Q40" s="280">
        <f>'Tab 3'!Q40+'Tab 4 PPN2'!Q40+'Tab 4 PPN3'!Q40+'Tab 4 PPN1 (3)'!Q40+'Tab 4 PPN1 (4)'!Q40+'Tab 4 PPN1 (5)'!Q40+'Tab 4 PPN1 (6)'!Q40+'Tab 4 PPN1 (7)'!Q40+'Tab 4 PPN1 (8)'!Q40+'Tab 4 PPN1 (9)'!Q40</f>
        <v>0</v>
      </c>
      <c r="R40" s="280">
        <f>'Tab 3'!R40+'Tab 4 PPN2'!R40+'Tab 4 PPN3'!R40+'Tab 4 PPN1 (3)'!R40+'Tab 4 PPN1 (4)'!R40+'Tab 4 PPN1 (5)'!R40+'Tab 4 PPN1 (6)'!R40+'Tab 4 PPN1 (7)'!R40+'Tab 4 PPN1 (8)'!R40+'Tab 4 PPN1 (9)'!R40</f>
        <v>0</v>
      </c>
      <c r="S40" s="209"/>
      <c r="T40" s="189"/>
      <c r="U40" s="190"/>
      <c r="W40" s="46"/>
      <c r="X40" s="46"/>
      <c r="Y40" s="46"/>
      <c r="Z40" s="46"/>
    </row>
    <row r="41" spans="1:26" ht="27.75" hidden="1">
      <c r="A41" s="105"/>
      <c r="B41" s="86"/>
      <c r="C41" s="85"/>
      <c r="D41" s="86"/>
      <c r="E41" s="280">
        <f>'Tab 3'!E41+'Tab 4 PPN2'!E41+'Tab 4 PPN3'!E41+'Tab 4 PPN1 (3)'!E41+'Tab 4 PPN1 (4)'!E41+'Tab 4 PPN1 (5)'!E41+'Tab 4 PPN1 (6)'!E41+'Tab 4 PPN1 (7)'!E41+'Tab 4 PPN1 (8)'!E41+'Tab 4 PPN1 (9)'!E41</f>
        <v>0</v>
      </c>
      <c r="F41" s="280">
        <f>'Tab 3'!F41+'Tab 4 PPN2'!F41+'Tab 4 PPN3'!F41+'Tab 4 PPN1 (3)'!F41+'Tab 4 PPN1 (4)'!F41+'Tab 4 PPN1 (5)'!F41+'Tab 4 PPN1 (6)'!F41+'Tab 4 PPN1 (7)'!F41+'Tab 4 PPN1 (8)'!F41+'Tab 4 PPN1 (9)'!F41</f>
        <v>0</v>
      </c>
      <c r="G41" s="280">
        <f>'Tab 3'!G41+'Tab 4 PPN2'!G41+'Tab 4 PPN3'!G41+'Tab 4 PPN1 (3)'!G41+'Tab 4 PPN1 (4)'!G41+'Tab 4 PPN1 (5)'!G41+'Tab 4 PPN1 (6)'!G41+'Tab 4 PPN1 (7)'!G41+'Tab 4 PPN1 (8)'!G41+'Tab 4 PPN1 (9)'!G41</f>
        <v>0</v>
      </c>
      <c r="H41" s="280">
        <f>'Tab 3'!H41+'Tab 4 PPN2'!H41+'Tab 4 PPN3'!H41+'Tab 4 PPN1 (3)'!H41+'Tab 4 PPN1 (4)'!H41+'Tab 4 PPN1 (5)'!H41+'Tab 4 PPN1 (6)'!H41+'Tab 4 PPN1 (7)'!H41+'Tab 4 PPN1 (8)'!H41+'Tab 4 PPN1 (9)'!H41</f>
        <v>0</v>
      </c>
      <c r="I41" s="280">
        <f>'Tab 3'!I41+'Tab 4 PPN2'!I41+'Tab 4 PPN3'!I41+'Tab 4 PPN1 (3)'!I41+'Tab 4 PPN1 (4)'!I41+'Tab 4 PPN1 (5)'!I41+'Tab 4 PPN1 (6)'!I41+'Tab 4 PPN1 (7)'!I41+'Tab 4 PPN1 (8)'!I41+'Tab 4 PPN1 (9)'!I41</f>
        <v>0</v>
      </c>
      <c r="J41" s="280">
        <f>'Tab 3'!J41+'Tab 4 PPN2'!J41+'Tab 4 PPN3'!J41+'Tab 4 PPN1 (3)'!J41+'Tab 4 PPN1 (4)'!J41+'Tab 4 PPN1 (5)'!J41+'Tab 4 PPN1 (6)'!J41+'Tab 4 PPN1 (7)'!J41+'Tab 4 PPN1 (8)'!J41+'Tab 4 PPN1 (9)'!J41</f>
        <v>0</v>
      </c>
      <c r="K41" s="280">
        <f>'Tab 3'!K41+'Tab 4 PPN2'!K41+'Tab 4 PPN3'!K41+'Tab 4 PPN1 (3)'!K41+'Tab 4 PPN1 (4)'!K41+'Tab 4 PPN1 (5)'!K41+'Tab 4 PPN1 (6)'!K41+'Tab 4 PPN1 (7)'!K41+'Tab 4 PPN1 (8)'!K41+'Tab 4 PPN1 (9)'!K41</f>
        <v>0</v>
      </c>
      <c r="L41" s="280">
        <f>'Tab 3'!L41+'Tab 4 PPN2'!L41+'Tab 4 PPN3'!L41+'Tab 4 PPN1 (3)'!L41+'Tab 4 PPN1 (4)'!L41+'Tab 4 PPN1 (5)'!L41+'Tab 4 PPN1 (6)'!L41+'Tab 4 PPN1 (7)'!L41+'Tab 4 PPN1 (8)'!L41+'Tab 4 PPN1 (9)'!L41</f>
        <v>0</v>
      </c>
      <c r="M41" s="280">
        <f>'Tab 3'!M41+'Tab 4 PPN2'!M41+'Tab 4 PPN3'!M41+'Tab 4 PPN1 (3)'!M41+'Tab 4 PPN1 (4)'!M41+'Tab 4 PPN1 (5)'!M41+'Tab 4 PPN1 (6)'!M41+'Tab 4 PPN1 (7)'!M41+'Tab 4 PPN1 (8)'!M41+'Tab 4 PPN1 (9)'!M41</f>
        <v>0</v>
      </c>
      <c r="N41" s="280">
        <f>'Tab 3'!N41+'Tab 4 PPN2'!N41+'Tab 4 PPN3'!N41+'Tab 4 PPN1 (3)'!N41+'Tab 4 PPN1 (4)'!N41+'Tab 4 PPN1 (5)'!N41+'Tab 4 PPN1 (6)'!N41+'Tab 4 PPN1 (7)'!N41+'Tab 4 PPN1 (8)'!N41+'Tab 4 PPN1 (9)'!N41</f>
        <v>0</v>
      </c>
      <c r="O41" s="280">
        <f>'Tab 3'!O41+'Tab 4 PPN2'!O41+'Tab 4 PPN3'!O41+'Tab 4 PPN1 (3)'!O41+'Tab 4 PPN1 (4)'!O41+'Tab 4 PPN1 (5)'!O41+'Tab 4 PPN1 (6)'!O41+'Tab 4 PPN1 (7)'!O41+'Tab 4 PPN1 (8)'!O41+'Tab 4 PPN1 (9)'!O41</f>
        <v>0</v>
      </c>
      <c r="P41" s="280">
        <f>'Tab 3'!P41+'Tab 4 PPN2'!P41+'Tab 4 PPN3'!P41+'Tab 4 PPN1 (3)'!P41+'Tab 4 PPN1 (4)'!P41+'Tab 4 PPN1 (5)'!P41+'Tab 4 PPN1 (6)'!P41+'Tab 4 PPN1 (7)'!P41+'Tab 4 PPN1 (8)'!P41+'Tab 4 PPN1 (9)'!P41</f>
        <v>0</v>
      </c>
      <c r="Q41" s="280">
        <f>'Tab 3'!Q41+'Tab 4 PPN2'!Q41+'Tab 4 PPN3'!Q41+'Tab 4 PPN1 (3)'!Q41+'Tab 4 PPN1 (4)'!Q41+'Tab 4 PPN1 (5)'!Q41+'Tab 4 PPN1 (6)'!Q41+'Tab 4 PPN1 (7)'!Q41+'Tab 4 PPN1 (8)'!Q41+'Tab 4 PPN1 (9)'!Q41</f>
        <v>0</v>
      </c>
      <c r="R41" s="280">
        <f>'Tab 3'!R41+'Tab 4 PPN2'!R41+'Tab 4 PPN3'!R41+'Tab 4 PPN1 (3)'!R41+'Tab 4 PPN1 (4)'!R41+'Tab 4 PPN1 (5)'!R41+'Tab 4 PPN1 (6)'!R41+'Tab 4 PPN1 (7)'!R41+'Tab 4 PPN1 (8)'!R41+'Tab 4 PPN1 (9)'!R41</f>
        <v>0</v>
      </c>
      <c r="S41" s="209"/>
      <c r="T41" s="189"/>
      <c r="U41" s="190"/>
      <c r="W41" s="46"/>
      <c r="X41" s="46"/>
      <c r="Y41" s="46"/>
      <c r="Z41" s="46"/>
    </row>
    <row r="42" spans="1:26" ht="27.75" hidden="1">
      <c r="A42" s="105"/>
      <c r="B42" s="86"/>
      <c r="C42" s="85"/>
      <c r="D42" s="86"/>
      <c r="E42" s="280">
        <f>'Tab 3'!E42+'Tab 4 PPN2'!E42+'Tab 4 PPN3'!E42+'Tab 4 PPN1 (3)'!E42+'Tab 4 PPN1 (4)'!E42+'Tab 4 PPN1 (5)'!E42+'Tab 4 PPN1 (6)'!E42+'Tab 4 PPN1 (7)'!E42+'Tab 4 PPN1 (8)'!E42+'Tab 4 PPN1 (9)'!E42</f>
        <v>0</v>
      </c>
      <c r="F42" s="280">
        <f>'Tab 3'!F42+'Tab 4 PPN2'!F42+'Tab 4 PPN3'!F42+'Tab 4 PPN1 (3)'!F42+'Tab 4 PPN1 (4)'!F42+'Tab 4 PPN1 (5)'!F42+'Tab 4 PPN1 (6)'!F42+'Tab 4 PPN1 (7)'!F42+'Tab 4 PPN1 (8)'!F42+'Tab 4 PPN1 (9)'!F42</f>
        <v>0</v>
      </c>
      <c r="G42" s="280">
        <f>'Tab 3'!G42+'Tab 4 PPN2'!G42+'Tab 4 PPN3'!G42+'Tab 4 PPN1 (3)'!G42+'Tab 4 PPN1 (4)'!G42+'Tab 4 PPN1 (5)'!G42+'Tab 4 PPN1 (6)'!G42+'Tab 4 PPN1 (7)'!G42+'Tab 4 PPN1 (8)'!G42+'Tab 4 PPN1 (9)'!G42</f>
        <v>0</v>
      </c>
      <c r="H42" s="280">
        <f>'Tab 3'!H42+'Tab 4 PPN2'!H42+'Tab 4 PPN3'!H42+'Tab 4 PPN1 (3)'!H42+'Tab 4 PPN1 (4)'!H42+'Tab 4 PPN1 (5)'!H42+'Tab 4 PPN1 (6)'!H42+'Tab 4 PPN1 (7)'!H42+'Tab 4 PPN1 (8)'!H42+'Tab 4 PPN1 (9)'!H42</f>
        <v>0</v>
      </c>
      <c r="I42" s="280">
        <f>'Tab 3'!I42+'Tab 4 PPN2'!I42+'Tab 4 PPN3'!I42+'Tab 4 PPN1 (3)'!I42+'Tab 4 PPN1 (4)'!I42+'Tab 4 PPN1 (5)'!I42+'Tab 4 PPN1 (6)'!I42+'Tab 4 PPN1 (7)'!I42+'Tab 4 PPN1 (8)'!I42+'Tab 4 PPN1 (9)'!I42</f>
        <v>0</v>
      </c>
      <c r="J42" s="280">
        <f>'Tab 3'!J42+'Tab 4 PPN2'!J42+'Tab 4 PPN3'!J42+'Tab 4 PPN1 (3)'!J42+'Tab 4 PPN1 (4)'!J42+'Tab 4 PPN1 (5)'!J42+'Tab 4 PPN1 (6)'!J42+'Tab 4 PPN1 (7)'!J42+'Tab 4 PPN1 (8)'!J42+'Tab 4 PPN1 (9)'!J42</f>
        <v>0</v>
      </c>
      <c r="K42" s="280">
        <f>'Tab 3'!K42+'Tab 4 PPN2'!K42+'Tab 4 PPN3'!K42+'Tab 4 PPN1 (3)'!K42+'Tab 4 PPN1 (4)'!K42+'Tab 4 PPN1 (5)'!K42+'Tab 4 PPN1 (6)'!K42+'Tab 4 PPN1 (7)'!K42+'Tab 4 PPN1 (8)'!K42+'Tab 4 PPN1 (9)'!K42</f>
        <v>0</v>
      </c>
      <c r="L42" s="280">
        <f>'Tab 3'!L42+'Tab 4 PPN2'!L42+'Tab 4 PPN3'!L42+'Tab 4 PPN1 (3)'!L42+'Tab 4 PPN1 (4)'!L42+'Tab 4 PPN1 (5)'!L42+'Tab 4 PPN1 (6)'!L42+'Tab 4 PPN1 (7)'!L42+'Tab 4 PPN1 (8)'!L42+'Tab 4 PPN1 (9)'!L42</f>
        <v>0</v>
      </c>
      <c r="M42" s="280">
        <f>'Tab 3'!M42+'Tab 4 PPN2'!M42+'Tab 4 PPN3'!M42+'Tab 4 PPN1 (3)'!M42+'Tab 4 PPN1 (4)'!M42+'Tab 4 PPN1 (5)'!M42+'Tab 4 PPN1 (6)'!M42+'Tab 4 PPN1 (7)'!M42+'Tab 4 PPN1 (8)'!M42+'Tab 4 PPN1 (9)'!M42</f>
        <v>0</v>
      </c>
      <c r="N42" s="280">
        <f>'Tab 3'!N42+'Tab 4 PPN2'!N42+'Tab 4 PPN3'!N42+'Tab 4 PPN1 (3)'!N42+'Tab 4 PPN1 (4)'!N42+'Tab 4 PPN1 (5)'!N42+'Tab 4 PPN1 (6)'!N42+'Tab 4 PPN1 (7)'!N42+'Tab 4 PPN1 (8)'!N42+'Tab 4 PPN1 (9)'!N42</f>
        <v>0</v>
      </c>
      <c r="O42" s="280">
        <f>'Tab 3'!O42+'Tab 4 PPN2'!O42+'Tab 4 PPN3'!O42+'Tab 4 PPN1 (3)'!O42+'Tab 4 PPN1 (4)'!O42+'Tab 4 PPN1 (5)'!O42+'Tab 4 PPN1 (6)'!O42+'Tab 4 PPN1 (7)'!O42+'Tab 4 PPN1 (8)'!O42+'Tab 4 PPN1 (9)'!O42</f>
        <v>0</v>
      </c>
      <c r="P42" s="280">
        <f>'Tab 3'!P42+'Tab 4 PPN2'!P42+'Tab 4 PPN3'!P42+'Tab 4 PPN1 (3)'!P42+'Tab 4 PPN1 (4)'!P42+'Tab 4 PPN1 (5)'!P42+'Tab 4 PPN1 (6)'!P42+'Tab 4 PPN1 (7)'!P42+'Tab 4 PPN1 (8)'!P42+'Tab 4 PPN1 (9)'!P42</f>
        <v>0</v>
      </c>
      <c r="Q42" s="280">
        <f>'Tab 3'!Q42+'Tab 4 PPN2'!Q42+'Tab 4 PPN3'!Q42+'Tab 4 PPN1 (3)'!Q42+'Tab 4 PPN1 (4)'!Q42+'Tab 4 PPN1 (5)'!Q42+'Tab 4 PPN1 (6)'!Q42+'Tab 4 PPN1 (7)'!Q42+'Tab 4 PPN1 (8)'!Q42+'Tab 4 PPN1 (9)'!Q42</f>
        <v>0</v>
      </c>
      <c r="R42" s="280">
        <f>'Tab 3'!R42+'Tab 4 PPN2'!R42+'Tab 4 PPN3'!R42+'Tab 4 PPN1 (3)'!R42+'Tab 4 PPN1 (4)'!R42+'Tab 4 PPN1 (5)'!R42+'Tab 4 PPN1 (6)'!R42+'Tab 4 PPN1 (7)'!R42+'Tab 4 PPN1 (8)'!R42+'Tab 4 PPN1 (9)'!R42</f>
        <v>0</v>
      </c>
      <c r="S42" s="209"/>
      <c r="T42" s="189"/>
      <c r="U42" s="190"/>
      <c r="W42" s="46"/>
      <c r="X42" s="46"/>
      <c r="Y42" s="46"/>
      <c r="Z42" s="46"/>
    </row>
    <row r="43" spans="1:26" ht="27.75" hidden="1">
      <c r="A43" s="105"/>
      <c r="B43" s="86"/>
      <c r="C43" s="85"/>
      <c r="D43" s="86"/>
      <c r="E43" s="280">
        <f>'Tab 3'!E43+'Tab 4 PPN2'!E43+'Tab 4 PPN3'!E43+'Tab 4 PPN1 (3)'!E43+'Tab 4 PPN1 (4)'!E43+'Tab 4 PPN1 (5)'!E43+'Tab 4 PPN1 (6)'!E43+'Tab 4 PPN1 (7)'!E43+'Tab 4 PPN1 (8)'!E43+'Tab 4 PPN1 (9)'!E43</f>
        <v>0</v>
      </c>
      <c r="F43" s="280">
        <f>'Tab 3'!F43+'Tab 4 PPN2'!F43+'Tab 4 PPN3'!F43+'Tab 4 PPN1 (3)'!F43+'Tab 4 PPN1 (4)'!F43+'Tab 4 PPN1 (5)'!F43+'Tab 4 PPN1 (6)'!F43+'Tab 4 PPN1 (7)'!F43+'Tab 4 PPN1 (8)'!F43+'Tab 4 PPN1 (9)'!F43</f>
        <v>0</v>
      </c>
      <c r="G43" s="280">
        <f>'Tab 3'!G43+'Tab 4 PPN2'!G43+'Tab 4 PPN3'!G43+'Tab 4 PPN1 (3)'!G43+'Tab 4 PPN1 (4)'!G43+'Tab 4 PPN1 (5)'!G43+'Tab 4 PPN1 (6)'!G43+'Tab 4 PPN1 (7)'!G43+'Tab 4 PPN1 (8)'!G43+'Tab 4 PPN1 (9)'!G43</f>
        <v>0</v>
      </c>
      <c r="H43" s="280">
        <f>'Tab 3'!H43+'Tab 4 PPN2'!H43+'Tab 4 PPN3'!H43+'Tab 4 PPN1 (3)'!H43+'Tab 4 PPN1 (4)'!H43+'Tab 4 PPN1 (5)'!H43+'Tab 4 PPN1 (6)'!H43+'Tab 4 PPN1 (7)'!H43+'Tab 4 PPN1 (8)'!H43+'Tab 4 PPN1 (9)'!H43</f>
        <v>0</v>
      </c>
      <c r="I43" s="280">
        <f>'Tab 3'!I43+'Tab 4 PPN2'!I43+'Tab 4 PPN3'!I43+'Tab 4 PPN1 (3)'!I43+'Tab 4 PPN1 (4)'!I43+'Tab 4 PPN1 (5)'!I43+'Tab 4 PPN1 (6)'!I43+'Tab 4 PPN1 (7)'!I43+'Tab 4 PPN1 (8)'!I43+'Tab 4 PPN1 (9)'!I43</f>
        <v>0</v>
      </c>
      <c r="J43" s="280">
        <f>'Tab 3'!J43+'Tab 4 PPN2'!J43+'Tab 4 PPN3'!J43+'Tab 4 PPN1 (3)'!J43+'Tab 4 PPN1 (4)'!J43+'Tab 4 PPN1 (5)'!J43+'Tab 4 PPN1 (6)'!J43+'Tab 4 PPN1 (7)'!J43+'Tab 4 PPN1 (8)'!J43+'Tab 4 PPN1 (9)'!J43</f>
        <v>0</v>
      </c>
      <c r="K43" s="280">
        <f>'Tab 3'!K43+'Tab 4 PPN2'!K43+'Tab 4 PPN3'!K43+'Tab 4 PPN1 (3)'!K43+'Tab 4 PPN1 (4)'!K43+'Tab 4 PPN1 (5)'!K43+'Tab 4 PPN1 (6)'!K43+'Tab 4 PPN1 (7)'!K43+'Tab 4 PPN1 (8)'!K43+'Tab 4 PPN1 (9)'!K43</f>
        <v>0</v>
      </c>
      <c r="L43" s="280">
        <f>'Tab 3'!L43+'Tab 4 PPN2'!L43+'Tab 4 PPN3'!L43+'Tab 4 PPN1 (3)'!L43+'Tab 4 PPN1 (4)'!L43+'Tab 4 PPN1 (5)'!L43+'Tab 4 PPN1 (6)'!L43+'Tab 4 PPN1 (7)'!L43+'Tab 4 PPN1 (8)'!L43+'Tab 4 PPN1 (9)'!L43</f>
        <v>0</v>
      </c>
      <c r="M43" s="280">
        <f>'Tab 3'!M43+'Tab 4 PPN2'!M43+'Tab 4 PPN3'!M43+'Tab 4 PPN1 (3)'!M43+'Tab 4 PPN1 (4)'!M43+'Tab 4 PPN1 (5)'!M43+'Tab 4 PPN1 (6)'!M43+'Tab 4 PPN1 (7)'!M43+'Tab 4 PPN1 (8)'!M43+'Tab 4 PPN1 (9)'!M43</f>
        <v>0</v>
      </c>
      <c r="N43" s="280">
        <f>'Tab 3'!N43+'Tab 4 PPN2'!N43+'Tab 4 PPN3'!N43+'Tab 4 PPN1 (3)'!N43+'Tab 4 PPN1 (4)'!N43+'Tab 4 PPN1 (5)'!N43+'Tab 4 PPN1 (6)'!N43+'Tab 4 PPN1 (7)'!N43+'Tab 4 PPN1 (8)'!N43+'Tab 4 PPN1 (9)'!N43</f>
        <v>0</v>
      </c>
      <c r="O43" s="280">
        <f>'Tab 3'!O43+'Tab 4 PPN2'!O43+'Tab 4 PPN3'!O43+'Tab 4 PPN1 (3)'!O43+'Tab 4 PPN1 (4)'!O43+'Tab 4 PPN1 (5)'!O43+'Tab 4 PPN1 (6)'!O43+'Tab 4 PPN1 (7)'!O43+'Tab 4 PPN1 (8)'!O43+'Tab 4 PPN1 (9)'!O43</f>
        <v>0</v>
      </c>
      <c r="P43" s="280">
        <f>'Tab 3'!P43+'Tab 4 PPN2'!P43+'Tab 4 PPN3'!P43+'Tab 4 PPN1 (3)'!P43+'Tab 4 PPN1 (4)'!P43+'Tab 4 PPN1 (5)'!P43+'Tab 4 PPN1 (6)'!P43+'Tab 4 PPN1 (7)'!P43+'Tab 4 PPN1 (8)'!P43+'Tab 4 PPN1 (9)'!P43</f>
        <v>0</v>
      </c>
      <c r="Q43" s="280">
        <f>'Tab 3'!Q43+'Tab 4 PPN2'!Q43+'Tab 4 PPN3'!Q43+'Tab 4 PPN1 (3)'!Q43+'Tab 4 PPN1 (4)'!Q43+'Tab 4 PPN1 (5)'!Q43+'Tab 4 PPN1 (6)'!Q43+'Tab 4 PPN1 (7)'!Q43+'Tab 4 PPN1 (8)'!Q43+'Tab 4 PPN1 (9)'!Q43</f>
        <v>0</v>
      </c>
      <c r="R43" s="280">
        <f>'Tab 3'!R43+'Tab 4 PPN2'!R43+'Tab 4 PPN3'!R43+'Tab 4 PPN1 (3)'!R43+'Tab 4 PPN1 (4)'!R43+'Tab 4 PPN1 (5)'!R43+'Tab 4 PPN1 (6)'!R43+'Tab 4 PPN1 (7)'!R43+'Tab 4 PPN1 (8)'!R43+'Tab 4 PPN1 (9)'!R43</f>
        <v>0</v>
      </c>
      <c r="S43" s="209"/>
      <c r="T43" s="189"/>
      <c r="U43" s="190"/>
      <c r="W43" s="46"/>
      <c r="X43" s="46"/>
      <c r="Y43" s="46"/>
      <c r="Z43" s="46"/>
    </row>
    <row r="44" spans="1:26" ht="27">
      <c r="A44" s="105"/>
      <c r="B44" s="335">
        <v>3</v>
      </c>
      <c r="C44" s="337" t="s">
        <v>45</v>
      </c>
      <c r="D44" s="335">
        <v>614300</v>
      </c>
      <c r="E44" s="334">
        <f>'Tab 3'!E44+'Tab 4 PPN2'!E44+'Tab 4 PPN3'!E44+'Tab 4 PPN1 (3)'!E44+'Tab 4 PPN1 (4)'!E44+'Tab 4 PPN1 (5)'!E44+'Tab 4 PPN1 (6)'!E44+'Tab 4 PPN1 (7)'!E44+'Tab 4 PPN1 (8)'!E44+'Tab 4 PPN1 (9)'!E44</f>
        <v>0</v>
      </c>
      <c r="F44" s="334">
        <f>'Tab 3'!F44+'Tab 4 PPN2'!F44+'Tab 4 PPN3'!F44+'Tab 4 PPN1 (3)'!F44+'Tab 4 PPN1 (4)'!F44+'Tab 4 PPN1 (5)'!F44+'Tab 4 PPN1 (6)'!F44+'Tab 4 PPN1 (7)'!F44+'Tab 4 PPN1 (8)'!F44+'Tab 4 PPN1 (9)'!F44</f>
        <v>0</v>
      </c>
      <c r="G44" s="334">
        <f>'Tab 3'!G44+'Tab 4 PPN2'!G44+'Tab 4 PPN3'!G44+'Tab 4 PPN1 (3)'!G44+'Tab 4 PPN1 (4)'!G44+'Tab 4 PPN1 (5)'!G44+'Tab 4 PPN1 (6)'!G44+'Tab 4 PPN1 (7)'!G44+'Tab 4 PPN1 (8)'!G44+'Tab 4 PPN1 (9)'!G44</f>
        <v>0</v>
      </c>
      <c r="H44" s="334">
        <f>'Tab 3'!H44+'Tab 4 PPN2'!H44+'Tab 4 PPN3'!H44+'Tab 4 PPN1 (3)'!H44+'Tab 4 PPN1 (4)'!H44+'Tab 4 PPN1 (5)'!H44+'Tab 4 PPN1 (6)'!H44+'Tab 4 PPN1 (7)'!H44+'Tab 4 PPN1 (8)'!H44+'Tab 4 PPN1 (9)'!H44</f>
        <v>0</v>
      </c>
      <c r="I44" s="334">
        <f>'Tab 3'!I44+'Tab 4 PPN2'!I44+'Tab 4 PPN3'!I44+'Tab 4 PPN1 (3)'!I44+'Tab 4 PPN1 (4)'!I44+'Tab 4 PPN1 (5)'!I44+'Tab 4 PPN1 (6)'!I44+'Tab 4 PPN1 (7)'!I44+'Tab 4 PPN1 (8)'!I44+'Tab 4 PPN1 (9)'!I44</f>
        <v>0</v>
      </c>
      <c r="J44" s="334">
        <f>'Tab 3'!J44+'Tab 4 PPN2'!J44+'Tab 4 PPN3'!J44+'Tab 4 PPN1 (3)'!J44+'Tab 4 PPN1 (4)'!J44+'Tab 4 PPN1 (5)'!J44+'Tab 4 PPN1 (6)'!J44+'Tab 4 PPN1 (7)'!J44+'Tab 4 PPN1 (8)'!J44+'Tab 4 PPN1 (9)'!J44</f>
        <v>0</v>
      </c>
      <c r="K44" s="334">
        <f>'Tab 3'!K44+'Tab 4 PPN2'!K44+'Tab 4 PPN3'!K44+'Tab 4 PPN1 (3)'!K44+'Tab 4 PPN1 (4)'!K44+'Tab 4 PPN1 (5)'!K44+'Tab 4 PPN1 (6)'!K44+'Tab 4 PPN1 (7)'!K44+'Tab 4 PPN1 (8)'!K44+'Tab 4 PPN1 (9)'!K44</f>
        <v>0</v>
      </c>
      <c r="L44" s="334">
        <f>'Tab 3'!L44+'Tab 4 PPN2'!L44+'Tab 4 PPN3'!L44+'Tab 4 PPN1 (3)'!L44+'Tab 4 PPN1 (4)'!L44+'Tab 4 PPN1 (5)'!L44+'Tab 4 PPN1 (6)'!L44+'Tab 4 PPN1 (7)'!L44+'Tab 4 PPN1 (8)'!L44+'Tab 4 PPN1 (9)'!L44</f>
        <v>0</v>
      </c>
      <c r="M44" s="334">
        <f>'Tab 3'!M44+'Tab 4 PPN2'!M44+'Tab 4 PPN3'!M44+'Tab 4 PPN1 (3)'!M44+'Tab 4 PPN1 (4)'!M44+'Tab 4 PPN1 (5)'!M44+'Tab 4 PPN1 (6)'!M44+'Tab 4 PPN1 (7)'!M44+'Tab 4 PPN1 (8)'!M44+'Tab 4 PPN1 (9)'!M44</f>
        <v>0</v>
      </c>
      <c r="N44" s="334">
        <f>'Tab 3'!N44+'Tab 4 PPN2'!N44+'Tab 4 PPN3'!N44+'Tab 4 PPN1 (3)'!N44+'Tab 4 PPN1 (4)'!N44+'Tab 4 PPN1 (5)'!N44+'Tab 4 PPN1 (6)'!N44+'Tab 4 PPN1 (7)'!N44+'Tab 4 PPN1 (8)'!N44+'Tab 4 PPN1 (9)'!N44</f>
        <v>0</v>
      </c>
      <c r="O44" s="334">
        <f>'Tab 3'!O44+'Tab 4 PPN2'!O44+'Tab 4 PPN3'!O44+'Tab 4 PPN1 (3)'!O44+'Tab 4 PPN1 (4)'!O44+'Tab 4 PPN1 (5)'!O44+'Tab 4 PPN1 (6)'!O44+'Tab 4 PPN1 (7)'!O44+'Tab 4 PPN1 (8)'!O44+'Tab 4 PPN1 (9)'!O44</f>
        <v>0</v>
      </c>
      <c r="P44" s="334">
        <f>'Tab 3'!P44+'Tab 4 PPN2'!P44+'Tab 4 PPN3'!P44+'Tab 4 PPN1 (3)'!P44+'Tab 4 PPN1 (4)'!P44+'Tab 4 PPN1 (5)'!P44+'Tab 4 PPN1 (6)'!P44+'Tab 4 PPN1 (7)'!P44+'Tab 4 PPN1 (8)'!P44+'Tab 4 PPN1 (9)'!P44</f>
        <v>0</v>
      </c>
      <c r="Q44" s="334">
        <f>'Tab 3'!Q44+'Tab 4 PPN2'!Q44+'Tab 4 PPN3'!Q44+'Tab 4 PPN1 (3)'!Q44+'Tab 4 PPN1 (4)'!Q44+'Tab 4 PPN1 (5)'!Q44+'Tab 4 PPN1 (6)'!Q44+'Tab 4 PPN1 (7)'!Q44+'Tab 4 PPN1 (8)'!Q44+'Tab 4 PPN1 (9)'!Q44</f>
        <v>0</v>
      </c>
      <c r="R44" s="334">
        <f>'Tab 3'!R44+'Tab 4 PPN2'!R44+'Tab 4 PPN3'!R44+'Tab 4 PPN1 (3)'!R44+'Tab 4 PPN1 (4)'!R44+'Tab 4 PPN1 (5)'!R44+'Tab 4 PPN1 (6)'!R44+'Tab 4 PPN1 (7)'!R44+'Tab 4 PPN1 (8)'!R44+'Tab 4 PPN1 (9)'!R44</f>
        <v>0</v>
      </c>
      <c r="S44" s="206">
        <f>SUM(S45:S58)</f>
        <v>0</v>
      </c>
      <c r="T44" s="181">
        <f>SUM(T45:T58)</f>
        <v>0</v>
      </c>
      <c r="U44" s="182">
        <f>SUM(U45:U58)</f>
        <v>0</v>
      </c>
      <c r="W44" s="46"/>
      <c r="X44" s="46"/>
      <c r="Y44" s="46"/>
      <c r="Z44" s="46"/>
    </row>
    <row r="45" spans="1:26" ht="27.75" hidden="1">
      <c r="A45" s="105"/>
      <c r="B45" s="86"/>
      <c r="C45" s="85"/>
      <c r="D45" s="86"/>
      <c r="E45" s="280">
        <f>'Tab 3'!E45+'Tab 4 PPN2'!E45+'Tab 4 PPN3'!E45+'Tab 4 PPN1 (3)'!E45+'Tab 4 PPN1 (4)'!E45+'Tab 4 PPN1 (5)'!E45+'Tab 4 PPN1 (6)'!E45+'Tab 4 PPN1 (7)'!E45+'Tab 4 PPN1 (8)'!E45+'Tab 4 PPN1 (9)'!E45</f>
        <v>0</v>
      </c>
      <c r="F45" s="280">
        <f>'Tab 3'!F45+'Tab 4 PPN2'!F45+'Tab 4 PPN3'!F45+'Tab 4 PPN1 (3)'!F45+'Tab 4 PPN1 (4)'!F45+'Tab 4 PPN1 (5)'!F45+'Tab 4 PPN1 (6)'!F45+'Tab 4 PPN1 (7)'!F45+'Tab 4 PPN1 (8)'!F45+'Tab 4 PPN1 (9)'!F45</f>
        <v>0</v>
      </c>
      <c r="G45" s="280">
        <f>'Tab 3'!G45+'Tab 4 PPN2'!G45+'Tab 4 PPN3'!G45+'Tab 4 PPN1 (3)'!G45+'Tab 4 PPN1 (4)'!G45+'Tab 4 PPN1 (5)'!G45+'Tab 4 PPN1 (6)'!G45+'Tab 4 PPN1 (7)'!G45+'Tab 4 PPN1 (8)'!G45+'Tab 4 PPN1 (9)'!G45</f>
        <v>0</v>
      </c>
      <c r="H45" s="280">
        <f>'Tab 3'!H45+'Tab 4 PPN2'!H45+'Tab 4 PPN3'!H45+'Tab 4 PPN1 (3)'!H45+'Tab 4 PPN1 (4)'!H45+'Tab 4 PPN1 (5)'!H45+'Tab 4 PPN1 (6)'!H45+'Tab 4 PPN1 (7)'!H45+'Tab 4 PPN1 (8)'!H45+'Tab 4 PPN1 (9)'!H45</f>
        <v>0</v>
      </c>
      <c r="I45" s="280">
        <f>'Tab 3'!I45+'Tab 4 PPN2'!I45+'Tab 4 PPN3'!I45+'Tab 4 PPN1 (3)'!I45+'Tab 4 PPN1 (4)'!I45+'Tab 4 PPN1 (5)'!I45+'Tab 4 PPN1 (6)'!I45+'Tab 4 PPN1 (7)'!I45+'Tab 4 PPN1 (8)'!I45+'Tab 4 PPN1 (9)'!I45</f>
        <v>0</v>
      </c>
      <c r="J45" s="280">
        <f>'Tab 3'!J45+'Tab 4 PPN2'!J45+'Tab 4 PPN3'!J45+'Tab 4 PPN1 (3)'!J45+'Tab 4 PPN1 (4)'!J45+'Tab 4 PPN1 (5)'!J45+'Tab 4 PPN1 (6)'!J45+'Tab 4 PPN1 (7)'!J45+'Tab 4 PPN1 (8)'!J45+'Tab 4 PPN1 (9)'!J45</f>
        <v>0</v>
      </c>
      <c r="K45" s="280">
        <f>'Tab 3'!K45+'Tab 4 PPN2'!K45+'Tab 4 PPN3'!K45+'Tab 4 PPN1 (3)'!K45+'Tab 4 PPN1 (4)'!K45+'Tab 4 PPN1 (5)'!K45+'Tab 4 PPN1 (6)'!K45+'Tab 4 PPN1 (7)'!K45+'Tab 4 PPN1 (8)'!K45+'Tab 4 PPN1 (9)'!K45</f>
        <v>0</v>
      </c>
      <c r="L45" s="280">
        <f>'Tab 3'!L45+'Tab 4 PPN2'!L45+'Tab 4 PPN3'!L45+'Tab 4 PPN1 (3)'!L45+'Tab 4 PPN1 (4)'!L45+'Tab 4 PPN1 (5)'!L45+'Tab 4 PPN1 (6)'!L45+'Tab 4 PPN1 (7)'!L45+'Tab 4 PPN1 (8)'!L45+'Tab 4 PPN1 (9)'!L45</f>
        <v>0</v>
      </c>
      <c r="M45" s="280">
        <f>'Tab 3'!M45+'Tab 4 PPN2'!M45+'Tab 4 PPN3'!M45+'Tab 4 PPN1 (3)'!M45+'Tab 4 PPN1 (4)'!M45+'Tab 4 PPN1 (5)'!M45+'Tab 4 PPN1 (6)'!M45+'Tab 4 PPN1 (7)'!M45+'Tab 4 PPN1 (8)'!M45+'Tab 4 PPN1 (9)'!M45</f>
        <v>0</v>
      </c>
      <c r="N45" s="280">
        <f>'Tab 3'!N45+'Tab 4 PPN2'!N45+'Tab 4 PPN3'!N45+'Tab 4 PPN1 (3)'!N45+'Tab 4 PPN1 (4)'!N45+'Tab 4 PPN1 (5)'!N45+'Tab 4 PPN1 (6)'!N45+'Tab 4 PPN1 (7)'!N45+'Tab 4 PPN1 (8)'!N45+'Tab 4 PPN1 (9)'!N45</f>
        <v>0</v>
      </c>
      <c r="O45" s="280">
        <f>'Tab 3'!O45+'Tab 4 PPN2'!O45+'Tab 4 PPN3'!O45+'Tab 4 PPN1 (3)'!O45+'Tab 4 PPN1 (4)'!O45+'Tab 4 PPN1 (5)'!O45+'Tab 4 PPN1 (6)'!O45+'Tab 4 PPN1 (7)'!O45+'Tab 4 PPN1 (8)'!O45+'Tab 4 PPN1 (9)'!O45</f>
        <v>0</v>
      </c>
      <c r="P45" s="280">
        <f>'Tab 3'!P45+'Tab 4 PPN2'!P45+'Tab 4 PPN3'!P45+'Tab 4 PPN1 (3)'!P45+'Tab 4 PPN1 (4)'!P45+'Tab 4 PPN1 (5)'!P45+'Tab 4 PPN1 (6)'!P45+'Tab 4 PPN1 (7)'!P45+'Tab 4 PPN1 (8)'!P45+'Tab 4 PPN1 (9)'!P45</f>
        <v>0</v>
      </c>
      <c r="Q45" s="280">
        <f>'Tab 3'!Q45+'Tab 4 PPN2'!Q45+'Tab 4 PPN3'!Q45+'Tab 4 PPN1 (3)'!Q45+'Tab 4 PPN1 (4)'!Q45+'Tab 4 PPN1 (5)'!Q45+'Tab 4 PPN1 (6)'!Q45+'Tab 4 PPN1 (7)'!Q45+'Tab 4 PPN1 (8)'!Q45+'Tab 4 PPN1 (9)'!Q45</f>
        <v>0</v>
      </c>
      <c r="R45" s="280">
        <f>'Tab 3'!R45+'Tab 4 PPN2'!R45+'Tab 4 PPN3'!R45+'Tab 4 PPN1 (3)'!R45+'Tab 4 PPN1 (4)'!R45+'Tab 4 PPN1 (5)'!R45+'Tab 4 PPN1 (6)'!R45+'Tab 4 PPN1 (7)'!R45+'Tab 4 PPN1 (8)'!R45+'Tab 4 PPN1 (9)'!R45</f>
        <v>0</v>
      </c>
      <c r="S45" s="209"/>
      <c r="T45" s="189"/>
      <c r="U45" s="190"/>
      <c r="W45" s="46"/>
      <c r="X45" s="46"/>
      <c r="Y45" s="46"/>
      <c r="Z45" s="46"/>
    </row>
    <row r="46" spans="1:26" ht="27.75" hidden="1">
      <c r="A46" s="105"/>
      <c r="B46" s="86"/>
      <c r="C46" s="85"/>
      <c r="D46" s="86"/>
      <c r="E46" s="280">
        <f>'Tab 3'!E46+'Tab 4 PPN2'!E46+'Tab 4 PPN3'!E46+'Tab 4 PPN1 (3)'!E46+'Tab 4 PPN1 (4)'!E46+'Tab 4 PPN1 (5)'!E46+'Tab 4 PPN1 (6)'!E46+'Tab 4 PPN1 (7)'!E46+'Tab 4 PPN1 (8)'!E46+'Tab 4 PPN1 (9)'!E46</f>
        <v>0</v>
      </c>
      <c r="F46" s="280">
        <f>'Tab 3'!F46+'Tab 4 PPN2'!F46+'Tab 4 PPN3'!F46+'Tab 4 PPN1 (3)'!F46+'Tab 4 PPN1 (4)'!F46+'Tab 4 PPN1 (5)'!F46+'Tab 4 PPN1 (6)'!F46+'Tab 4 PPN1 (7)'!F46+'Tab 4 PPN1 (8)'!F46+'Tab 4 PPN1 (9)'!F46</f>
        <v>0</v>
      </c>
      <c r="G46" s="280">
        <f>'Tab 3'!G46+'Tab 4 PPN2'!G46+'Tab 4 PPN3'!G46+'Tab 4 PPN1 (3)'!G46+'Tab 4 PPN1 (4)'!G46+'Tab 4 PPN1 (5)'!G46+'Tab 4 PPN1 (6)'!G46+'Tab 4 PPN1 (7)'!G46+'Tab 4 PPN1 (8)'!G46+'Tab 4 PPN1 (9)'!G46</f>
        <v>0</v>
      </c>
      <c r="H46" s="280">
        <f>'Tab 3'!H46+'Tab 4 PPN2'!H46+'Tab 4 PPN3'!H46+'Tab 4 PPN1 (3)'!H46+'Tab 4 PPN1 (4)'!H46+'Tab 4 PPN1 (5)'!H46+'Tab 4 PPN1 (6)'!H46+'Tab 4 PPN1 (7)'!H46+'Tab 4 PPN1 (8)'!H46+'Tab 4 PPN1 (9)'!H46</f>
        <v>0</v>
      </c>
      <c r="I46" s="280">
        <f>'Tab 3'!I46+'Tab 4 PPN2'!I46+'Tab 4 PPN3'!I46+'Tab 4 PPN1 (3)'!I46+'Tab 4 PPN1 (4)'!I46+'Tab 4 PPN1 (5)'!I46+'Tab 4 PPN1 (6)'!I46+'Tab 4 PPN1 (7)'!I46+'Tab 4 PPN1 (8)'!I46+'Tab 4 PPN1 (9)'!I46</f>
        <v>0</v>
      </c>
      <c r="J46" s="280">
        <f>'Tab 3'!J46+'Tab 4 PPN2'!J46+'Tab 4 PPN3'!J46+'Tab 4 PPN1 (3)'!J46+'Tab 4 PPN1 (4)'!J46+'Tab 4 PPN1 (5)'!J46+'Tab 4 PPN1 (6)'!J46+'Tab 4 PPN1 (7)'!J46+'Tab 4 PPN1 (8)'!J46+'Tab 4 PPN1 (9)'!J46</f>
        <v>0</v>
      </c>
      <c r="K46" s="280">
        <f>'Tab 3'!K46+'Tab 4 PPN2'!K46+'Tab 4 PPN3'!K46+'Tab 4 PPN1 (3)'!K46+'Tab 4 PPN1 (4)'!K46+'Tab 4 PPN1 (5)'!K46+'Tab 4 PPN1 (6)'!K46+'Tab 4 PPN1 (7)'!K46+'Tab 4 PPN1 (8)'!K46+'Tab 4 PPN1 (9)'!K46</f>
        <v>0</v>
      </c>
      <c r="L46" s="280">
        <f>'Tab 3'!L46+'Tab 4 PPN2'!L46+'Tab 4 PPN3'!L46+'Tab 4 PPN1 (3)'!L46+'Tab 4 PPN1 (4)'!L46+'Tab 4 PPN1 (5)'!L46+'Tab 4 PPN1 (6)'!L46+'Tab 4 PPN1 (7)'!L46+'Tab 4 PPN1 (8)'!L46+'Tab 4 PPN1 (9)'!L46</f>
        <v>0</v>
      </c>
      <c r="M46" s="280">
        <f>'Tab 3'!M46+'Tab 4 PPN2'!M46+'Tab 4 PPN3'!M46+'Tab 4 PPN1 (3)'!M46+'Tab 4 PPN1 (4)'!M46+'Tab 4 PPN1 (5)'!M46+'Tab 4 PPN1 (6)'!M46+'Tab 4 PPN1 (7)'!M46+'Tab 4 PPN1 (8)'!M46+'Tab 4 PPN1 (9)'!M46</f>
        <v>0</v>
      </c>
      <c r="N46" s="280">
        <f>'Tab 3'!N46+'Tab 4 PPN2'!N46+'Tab 4 PPN3'!N46+'Tab 4 PPN1 (3)'!N46+'Tab 4 PPN1 (4)'!N46+'Tab 4 PPN1 (5)'!N46+'Tab 4 PPN1 (6)'!N46+'Tab 4 PPN1 (7)'!N46+'Tab 4 PPN1 (8)'!N46+'Tab 4 PPN1 (9)'!N46</f>
        <v>0</v>
      </c>
      <c r="O46" s="280">
        <f>'Tab 3'!O46+'Tab 4 PPN2'!O46+'Tab 4 PPN3'!O46+'Tab 4 PPN1 (3)'!O46+'Tab 4 PPN1 (4)'!O46+'Tab 4 PPN1 (5)'!O46+'Tab 4 PPN1 (6)'!O46+'Tab 4 PPN1 (7)'!O46+'Tab 4 PPN1 (8)'!O46+'Tab 4 PPN1 (9)'!O46</f>
        <v>0</v>
      </c>
      <c r="P46" s="280">
        <f>'Tab 3'!P46+'Tab 4 PPN2'!P46+'Tab 4 PPN3'!P46+'Tab 4 PPN1 (3)'!P46+'Tab 4 PPN1 (4)'!P46+'Tab 4 PPN1 (5)'!P46+'Tab 4 PPN1 (6)'!P46+'Tab 4 PPN1 (7)'!P46+'Tab 4 PPN1 (8)'!P46+'Tab 4 PPN1 (9)'!P46</f>
        <v>0</v>
      </c>
      <c r="Q46" s="280">
        <f>'Tab 3'!Q46+'Tab 4 PPN2'!Q46+'Tab 4 PPN3'!Q46+'Tab 4 PPN1 (3)'!Q46+'Tab 4 PPN1 (4)'!Q46+'Tab 4 PPN1 (5)'!Q46+'Tab 4 PPN1 (6)'!Q46+'Tab 4 PPN1 (7)'!Q46+'Tab 4 PPN1 (8)'!Q46+'Tab 4 PPN1 (9)'!Q46</f>
        <v>0</v>
      </c>
      <c r="R46" s="280">
        <f>'Tab 3'!R46+'Tab 4 PPN2'!R46+'Tab 4 PPN3'!R46+'Tab 4 PPN1 (3)'!R46+'Tab 4 PPN1 (4)'!R46+'Tab 4 PPN1 (5)'!R46+'Tab 4 PPN1 (6)'!R46+'Tab 4 PPN1 (7)'!R46+'Tab 4 PPN1 (8)'!R46+'Tab 4 PPN1 (9)'!R46</f>
        <v>0</v>
      </c>
      <c r="S46" s="209"/>
      <c r="T46" s="189"/>
      <c r="U46" s="190"/>
      <c r="W46" s="46"/>
      <c r="X46" s="46"/>
      <c r="Y46" s="46"/>
      <c r="Z46" s="46"/>
    </row>
    <row r="47" spans="1:26" ht="27.75" hidden="1">
      <c r="A47" s="105"/>
      <c r="B47" s="86"/>
      <c r="C47" s="85"/>
      <c r="D47" s="86"/>
      <c r="E47" s="280">
        <f>'Tab 3'!E47+'Tab 4 PPN2'!E47+'Tab 4 PPN3'!E47+'Tab 4 PPN1 (3)'!E47+'Tab 4 PPN1 (4)'!E47+'Tab 4 PPN1 (5)'!E47+'Tab 4 PPN1 (6)'!E47+'Tab 4 PPN1 (7)'!E47+'Tab 4 PPN1 (8)'!E47+'Tab 4 PPN1 (9)'!E47</f>
        <v>0</v>
      </c>
      <c r="F47" s="280">
        <f>'Tab 3'!F47+'Tab 4 PPN2'!F47+'Tab 4 PPN3'!F47+'Tab 4 PPN1 (3)'!F47+'Tab 4 PPN1 (4)'!F47+'Tab 4 PPN1 (5)'!F47+'Tab 4 PPN1 (6)'!F47+'Tab 4 PPN1 (7)'!F47+'Tab 4 PPN1 (8)'!F47+'Tab 4 PPN1 (9)'!F47</f>
        <v>0</v>
      </c>
      <c r="G47" s="280">
        <f>'Tab 3'!G47+'Tab 4 PPN2'!G47+'Tab 4 PPN3'!G47+'Tab 4 PPN1 (3)'!G47+'Tab 4 PPN1 (4)'!G47+'Tab 4 PPN1 (5)'!G47+'Tab 4 PPN1 (6)'!G47+'Tab 4 PPN1 (7)'!G47+'Tab 4 PPN1 (8)'!G47+'Tab 4 PPN1 (9)'!G47</f>
        <v>0</v>
      </c>
      <c r="H47" s="280">
        <f>'Tab 3'!H47+'Tab 4 PPN2'!H47+'Tab 4 PPN3'!H47+'Tab 4 PPN1 (3)'!H47+'Tab 4 PPN1 (4)'!H47+'Tab 4 PPN1 (5)'!H47+'Tab 4 PPN1 (6)'!H47+'Tab 4 PPN1 (7)'!H47+'Tab 4 PPN1 (8)'!H47+'Tab 4 PPN1 (9)'!H47</f>
        <v>0</v>
      </c>
      <c r="I47" s="280">
        <f>'Tab 3'!I47+'Tab 4 PPN2'!I47+'Tab 4 PPN3'!I47+'Tab 4 PPN1 (3)'!I47+'Tab 4 PPN1 (4)'!I47+'Tab 4 PPN1 (5)'!I47+'Tab 4 PPN1 (6)'!I47+'Tab 4 PPN1 (7)'!I47+'Tab 4 PPN1 (8)'!I47+'Tab 4 PPN1 (9)'!I47</f>
        <v>0</v>
      </c>
      <c r="J47" s="280">
        <f>'Tab 3'!J47+'Tab 4 PPN2'!J47+'Tab 4 PPN3'!J47+'Tab 4 PPN1 (3)'!J47+'Tab 4 PPN1 (4)'!J47+'Tab 4 PPN1 (5)'!J47+'Tab 4 PPN1 (6)'!J47+'Tab 4 PPN1 (7)'!J47+'Tab 4 PPN1 (8)'!J47+'Tab 4 PPN1 (9)'!J47</f>
        <v>0</v>
      </c>
      <c r="K47" s="280">
        <f>'Tab 3'!K47+'Tab 4 PPN2'!K47+'Tab 4 PPN3'!K47+'Tab 4 PPN1 (3)'!K47+'Tab 4 PPN1 (4)'!K47+'Tab 4 PPN1 (5)'!K47+'Tab 4 PPN1 (6)'!K47+'Tab 4 PPN1 (7)'!K47+'Tab 4 PPN1 (8)'!K47+'Tab 4 PPN1 (9)'!K47</f>
        <v>0</v>
      </c>
      <c r="L47" s="280">
        <f>'Tab 3'!L47+'Tab 4 PPN2'!L47+'Tab 4 PPN3'!L47+'Tab 4 PPN1 (3)'!L47+'Tab 4 PPN1 (4)'!L47+'Tab 4 PPN1 (5)'!L47+'Tab 4 PPN1 (6)'!L47+'Tab 4 PPN1 (7)'!L47+'Tab 4 PPN1 (8)'!L47+'Tab 4 PPN1 (9)'!L47</f>
        <v>0</v>
      </c>
      <c r="M47" s="280">
        <f>'Tab 3'!M47+'Tab 4 PPN2'!M47+'Tab 4 PPN3'!M47+'Tab 4 PPN1 (3)'!M47+'Tab 4 PPN1 (4)'!M47+'Tab 4 PPN1 (5)'!M47+'Tab 4 PPN1 (6)'!M47+'Tab 4 PPN1 (7)'!M47+'Tab 4 PPN1 (8)'!M47+'Tab 4 PPN1 (9)'!M47</f>
        <v>0</v>
      </c>
      <c r="N47" s="280">
        <f>'Tab 3'!N47+'Tab 4 PPN2'!N47+'Tab 4 PPN3'!N47+'Tab 4 PPN1 (3)'!N47+'Tab 4 PPN1 (4)'!N47+'Tab 4 PPN1 (5)'!N47+'Tab 4 PPN1 (6)'!N47+'Tab 4 PPN1 (7)'!N47+'Tab 4 PPN1 (8)'!N47+'Tab 4 PPN1 (9)'!N47</f>
        <v>0</v>
      </c>
      <c r="O47" s="280">
        <f>'Tab 3'!O47+'Tab 4 PPN2'!O47+'Tab 4 PPN3'!O47+'Tab 4 PPN1 (3)'!O47+'Tab 4 PPN1 (4)'!O47+'Tab 4 PPN1 (5)'!O47+'Tab 4 PPN1 (6)'!O47+'Tab 4 PPN1 (7)'!O47+'Tab 4 PPN1 (8)'!O47+'Tab 4 PPN1 (9)'!O47</f>
        <v>0</v>
      </c>
      <c r="P47" s="280">
        <f>'Tab 3'!P47+'Tab 4 PPN2'!P47+'Tab 4 PPN3'!P47+'Tab 4 PPN1 (3)'!P47+'Tab 4 PPN1 (4)'!P47+'Tab 4 PPN1 (5)'!P47+'Tab 4 PPN1 (6)'!P47+'Tab 4 PPN1 (7)'!P47+'Tab 4 PPN1 (8)'!P47+'Tab 4 PPN1 (9)'!P47</f>
        <v>0</v>
      </c>
      <c r="Q47" s="280">
        <f>'Tab 3'!Q47+'Tab 4 PPN2'!Q47+'Tab 4 PPN3'!Q47+'Tab 4 PPN1 (3)'!Q47+'Tab 4 PPN1 (4)'!Q47+'Tab 4 PPN1 (5)'!Q47+'Tab 4 PPN1 (6)'!Q47+'Tab 4 PPN1 (7)'!Q47+'Tab 4 PPN1 (8)'!Q47+'Tab 4 PPN1 (9)'!Q47</f>
        <v>0</v>
      </c>
      <c r="R47" s="280">
        <f>'Tab 3'!R47+'Tab 4 PPN2'!R47+'Tab 4 PPN3'!R47+'Tab 4 PPN1 (3)'!R47+'Tab 4 PPN1 (4)'!R47+'Tab 4 PPN1 (5)'!R47+'Tab 4 PPN1 (6)'!R47+'Tab 4 PPN1 (7)'!R47+'Tab 4 PPN1 (8)'!R47+'Tab 4 PPN1 (9)'!R47</f>
        <v>0</v>
      </c>
      <c r="S47" s="209"/>
      <c r="T47" s="189"/>
      <c r="U47" s="190"/>
      <c r="W47" s="46"/>
      <c r="X47" s="46"/>
      <c r="Y47" s="46"/>
      <c r="Z47" s="46"/>
    </row>
    <row r="48" spans="1:26" ht="27.75" hidden="1">
      <c r="A48" s="105"/>
      <c r="B48" s="86"/>
      <c r="C48" s="85"/>
      <c r="D48" s="86"/>
      <c r="E48" s="280">
        <f>'Tab 3'!E48+'Tab 4 PPN2'!E48+'Tab 4 PPN3'!E48+'Tab 4 PPN1 (3)'!E48+'Tab 4 PPN1 (4)'!E48+'Tab 4 PPN1 (5)'!E48+'Tab 4 PPN1 (6)'!E48+'Tab 4 PPN1 (7)'!E48+'Tab 4 PPN1 (8)'!E48+'Tab 4 PPN1 (9)'!E48</f>
        <v>0</v>
      </c>
      <c r="F48" s="280">
        <f>'Tab 3'!F48+'Tab 4 PPN2'!F48+'Tab 4 PPN3'!F48+'Tab 4 PPN1 (3)'!F48+'Tab 4 PPN1 (4)'!F48+'Tab 4 PPN1 (5)'!F48+'Tab 4 PPN1 (6)'!F48+'Tab 4 PPN1 (7)'!F48+'Tab 4 PPN1 (8)'!F48+'Tab 4 PPN1 (9)'!F48</f>
        <v>0</v>
      </c>
      <c r="G48" s="280">
        <f>'Tab 3'!G48+'Tab 4 PPN2'!G48+'Tab 4 PPN3'!G48+'Tab 4 PPN1 (3)'!G48+'Tab 4 PPN1 (4)'!G48+'Tab 4 PPN1 (5)'!G48+'Tab 4 PPN1 (6)'!G48+'Tab 4 PPN1 (7)'!G48+'Tab 4 PPN1 (8)'!G48+'Tab 4 PPN1 (9)'!G48</f>
        <v>0</v>
      </c>
      <c r="H48" s="280">
        <f>'Tab 3'!H48+'Tab 4 PPN2'!H48+'Tab 4 PPN3'!H48+'Tab 4 PPN1 (3)'!H48+'Tab 4 PPN1 (4)'!H48+'Tab 4 PPN1 (5)'!H48+'Tab 4 PPN1 (6)'!H48+'Tab 4 PPN1 (7)'!H48+'Tab 4 PPN1 (8)'!H48+'Tab 4 PPN1 (9)'!H48</f>
        <v>0</v>
      </c>
      <c r="I48" s="280">
        <f>'Tab 3'!I48+'Tab 4 PPN2'!I48+'Tab 4 PPN3'!I48+'Tab 4 PPN1 (3)'!I48+'Tab 4 PPN1 (4)'!I48+'Tab 4 PPN1 (5)'!I48+'Tab 4 PPN1 (6)'!I48+'Tab 4 PPN1 (7)'!I48+'Tab 4 PPN1 (8)'!I48+'Tab 4 PPN1 (9)'!I48</f>
        <v>0</v>
      </c>
      <c r="J48" s="280">
        <f>'Tab 3'!J48+'Tab 4 PPN2'!J48+'Tab 4 PPN3'!J48+'Tab 4 PPN1 (3)'!J48+'Tab 4 PPN1 (4)'!J48+'Tab 4 PPN1 (5)'!J48+'Tab 4 PPN1 (6)'!J48+'Tab 4 PPN1 (7)'!J48+'Tab 4 PPN1 (8)'!J48+'Tab 4 PPN1 (9)'!J48</f>
        <v>0</v>
      </c>
      <c r="K48" s="280">
        <f>'Tab 3'!K48+'Tab 4 PPN2'!K48+'Tab 4 PPN3'!K48+'Tab 4 PPN1 (3)'!K48+'Tab 4 PPN1 (4)'!K48+'Tab 4 PPN1 (5)'!K48+'Tab 4 PPN1 (6)'!K48+'Tab 4 PPN1 (7)'!K48+'Tab 4 PPN1 (8)'!K48+'Tab 4 PPN1 (9)'!K48</f>
        <v>0</v>
      </c>
      <c r="L48" s="280">
        <f>'Tab 3'!L48+'Tab 4 PPN2'!L48+'Tab 4 PPN3'!L48+'Tab 4 PPN1 (3)'!L48+'Tab 4 PPN1 (4)'!L48+'Tab 4 PPN1 (5)'!L48+'Tab 4 PPN1 (6)'!L48+'Tab 4 PPN1 (7)'!L48+'Tab 4 PPN1 (8)'!L48+'Tab 4 PPN1 (9)'!L48</f>
        <v>0</v>
      </c>
      <c r="M48" s="280">
        <f>'Tab 3'!M48+'Tab 4 PPN2'!M48+'Tab 4 PPN3'!M48+'Tab 4 PPN1 (3)'!M48+'Tab 4 PPN1 (4)'!M48+'Tab 4 PPN1 (5)'!M48+'Tab 4 PPN1 (6)'!M48+'Tab 4 PPN1 (7)'!M48+'Tab 4 PPN1 (8)'!M48+'Tab 4 PPN1 (9)'!M48</f>
        <v>0</v>
      </c>
      <c r="N48" s="280">
        <f>'Tab 3'!N48+'Tab 4 PPN2'!N48+'Tab 4 PPN3'!N48+'Tab 4 PPN1 (3)'!N48+'Tab 4 PPN1 (4)'!N48+'Tab 4 PPN1 (5)'!N48+'Tab 4 PPN1 (6)'!N48+'Tab 4 PPN1 (7)'!N48+'Tab 4 PPN1 (8)'!N48+'Tab 4 PPN1 (9)'!N48</f>
        <v>0</v>
      </c>
      <c r="O48" s="280">
        <f>'Tab 3'!O48+'Tab 4 PPN2'!O48+'Tab 4 PPN3'!O48+'Tab 4 PPN1 (3)'!O48+'Tab 4 PPN1 (4)'!O48+'Tab 4 PPN1 (5)'!O48+'Tab 4 PPN1 (6)'!O48+'Tab 4 PPN1 (7)'!O48+'Tab 4 PPN1 (8)'!O48+'Tab 4 PPN1 (9)'!O48</f>
        <v>0</v>
      </c>
      <c r="P48" s="280">
        <f>'Tab 3'!P48+'Tab 4 PPN2'!P48+'Tab 4 PPN3'!P48+'Tab 4 PPN1 (3)'!P48+'Tab 4 PPN1 (4)'!P48+'Tab 4 PPN1 (5)'!P48+'Tab 4 PPN1 (6)'!P48+'Tab 4 PPN1 (7)'!P48+'Tab 4 PPN1 (8)'!P48+'Tab 4 PPN1 (9)'!P48</f>
        <v>0</v>
      </c>
      <c r="Q48" s="280">
        <f>'Tab 3'!Q48+'Tab 4 PPN2'!Q48+'Tab 4 PPN3'!Q48+'Tab 4 PPN1 (3)'!Q48+'Tab 4 PPN1 (4)'!Q48+'Tab 4 PPN1 (5)'!Q48+'Tab 4 PPN1 (6)'!Q48+'Tab 4 PPN1 (7)'!Q48+'Tab 4 PPN1 (8)'!Q48+'Tab 4 PPN1 (9)'!Q48</f>
        <v>0</v>
      </c>
      <c r="R48" s="280">
        <f>'Tab 3'!R48+'Tab 4 PPN2'!R48+'Tab 4 PPN3'!R48+'Tab 4 PPN1 (3)'!R48+'Tab 4 PPN1 (4)'!R48+'Tab 4 PPN1 (5)'!R48+'Tab 4 PPN1 (6)'!R48+'Tab 4 PPN1 (7)'!R48+'Tab 4 PPN1 (8)'!R48+'Tab 4 PPN1 (9)'!R48</f>
        <v>0</v>
      </c>
      <c r="S48" s="209"/>
      <c r="T48" s="189"/>
      <c r="U48" s="190"/>
      <c r="W48" s="46"/>
      <c r="X48" s="46"/>
      <c r="Y48" s="46"/>
      <c r="Z48" s="46"/>
    </row>
    <row r="49" spans="1:26" ht="28.5" hidden="1" thickBot="1">
      <c r="A49" s="105"/>
      <c r="B49" s="86"/>
      <c r="C49" s="85"/>
      <c r="D49" s="86"/>
      <c r="E49" s="280">
        <f>'Tab 3'!E49+'Tab 4 PPN2'!E49+'Tab 4 PPN3'!E49+'Tab 4 PPN1 (3)'!E49+'Tab 4 PPN1 (4)'!E49+'Tab 4 PPN1 (5)'!E49+'Tab 4 PPN1 (6)'!E49+'Tab 4 PPN1 (7)'!E49+'Tab 4 PPN1 (8)'!E49+'Tab 4 PPN1 (9)'!E49</f>
        <v>0</v>
      </c>
      <c r="F49" s="280">
        <f>'Tab 3'!F49+'Tab 4 PPN2'!F49+'Tab 4 PPN3'!F49+'Tab 4 PPN1 (3)'!F49+'Tab 4 PPN1 (4)'!F49+'Tab 4 PPN1 (5)'!F49+'Tab 4 PPN1 (6)'!F49+'Tab 4 PPN1 (7)'!F49+'Tab 4 PPN1 (8)'!F49+'Tab 4 PPN1 (9)'!F49</f>
        <v>0</v>
      </c>
      <c r="G49" s="280">
        <f>'Tab 3'!G49+'Tab 4 PPN2'!G49+'Tab 4 PPN3'!G49+'Tab 4 PPN1 (3)'!G49+'Tab 4 PPN1 (4)'!G49+'Tab 4 PPN1 (5)'!G49+'Tab 4 PPN1 (6)'!G49+'Tab 4 PPN1 (7)'!G49+'Tab 4 PPN1 (8)'!G49+'Tab 4 PPN1 (9)'!G49</f>
        <v>0</v>
      </c>
      <c r="H49" s="280">
        <f>'Tab 3'!H49+'Tab 4 PPN2'!H49+'Tab 4 PPN3'!H49+'Tab 4 PPN1 (3)'!H49+'Tab 4 PPN1 (4)'!H49+'Tab 4 PPN1 (5)'!H49+'Tab 4 PPN1 (6)'!H49+'Tab 4 PPN1 (7)'!H49+'Tab 4 PPN1 (8)'!H49+'Tab 4 PPN1 (9)'!H49</f>
        <v>0</v>
      </c>
      <c r="I49" s="280">
        <f>'Tab 3'!I49+'Tab 4 PPN2'!I49+'Tab 4 PPN3'!I49+'Tab 4 PPN1 (3)'!I49+'Tab 4 PPN1 (4)'!I49+'Tab 4 PPN1 (5)'!I49+'Tab 4 PPN1 (6)'!I49+'Tab 4 PPN1 (7)'!I49+'Tab 4 PPN1 (8)'!I49+'Tab 4 PPN1 (9)'!I49</f>
        <v>0</v>
      </c>
      <c r="J49" s="280">
        <f>'Tab 3'!J49+'Tab 4 PPN2'!J49+'Tab 4 PPN3'!J49+'Tab 4 PPN1 (3)'!J49+'Tab 4 PPN1 (4)'!J49+'Tab 4 PPN1 (5)'!J49+'Tab 4 PPN1 (6)'!J49+'Tab 4 PPN1 (7)'!J49+'Tab 4 PPN1 (8)'!J49+'Tab 4 PPN1 (9)'!J49</f>
        <v>0</v>
      </c>
      <c r="K49" s="280">
        <f>'Tab 3'!K49+'Tab 4 PPN2'!K49+'Tab 4 PPN3'!K49+'Tab 4 PPN1 (3)'!K49+'Tab 4 PPN1 (4)'!K49+'Tab 4 PPN1 (5)'!K49+'Tab 4 PPN1 (6)'!K49+'Tab 4 PPN1 (7)'!K49+'Tab 4 PPN1 (8)'!K49+'Tab 4 PPN1 (9)'!K49</f>
        <v>0</v>
      </c>
      <c r="L49" s="280">
        <f>'Tab 3'!L49+'Tab 4 PPN2'!L49+'Tab 4 PPN3'!L49+'Tab 4 PPN1 (3)'!L49+'Tab 4 PPN1 (4)'!L49+'Tab 4 PPN1 (5)'!L49+'Tab 4 PPN1 (6)'!L49+'Tab 4 PPN1 (7)'!L49+'Tab 4 PPN1 (8)'!L49+'Tab 4 PPN1 (9)'!L49</f>
        <v>0</v>
      </c>
      <c r="M49" s="280">
        <f>'Tab 3'!M49+'Tab 4 PPN2'!M49+'Tab 4 PPN3'!M49+'Tab 4 PPN1 (3)'!M49+'Tab 4 PPN1 (4)'!M49+'Tab 4 PPN1 (5)'!M49+'Tab 4 PPN1 (6)'!M49+'Tab 4 PPN1 (7)'!M49+'Tab 4 PPN1 (8)'!M49+'Tab 4 PPN1 (9)'!M49</f>
        <v>0</v>
      </c>
      <c r="N49" s="280">
        <f>'Tab 3'!N49+'Tab 4 PPN2'!N49+'Tab 4 PPN3'!N49+'Tab 4 PPN1 (3)'!N49+'Tab 4 PPN1 (4)'!N49+'Tab 4 PPN1 (5)'!N49+'Tab 4 PPN1 (6)'!N49+'Tab 4 PPN1 (7)'!N49+'Tab 4 PPN1 (8)'!N49+'Tab 4 PPN1 (9)'!N49</f>
        <v>0</v>
      </c>
      <c r="O49" s="280">
        <f>'Tab 3'!O49+'Tab 4 PPN2'!O49+'Tab 4 PPN3'!O49+'Tab 4 PPN1 (3)'!O49+'Tab 4 PPN1 (4)'!O49+'Tab 4 PPN1 (5)'!O49+'Tab 4 PPN1 (6)'!O49+'Tab 4 PPN1 (7)'!O49+'Tab 4 PPN1 (8)'!O49+'Tab 4 PPN1 (9)'!O49</f>
        <v>0</v>
      </c>
      <c r="P49" s="280">
        <f>'Tab 3'!P49+'Tab 4 PPN2'!P49+'Tab 4 PPN3'!P49+'Tab 4 PPN1 (3)'!P49+'Tab 4 PPN1 (4)'!P49+'Tab 4 PPN1 (5)'!P49+'Tab 4 PPN1 (6)'!P49+'Tab 4 PPN1 (7)'!P49+'Tab 4 PPN1 (8)'!P49+'Tab 4 PPN1 (9)'!P49</f>
        <v>0</v>
      </c>
      <c r="Q49" s="280">
        <f>'Tab 3'!Q49+'Tab 4 PPN2'!Q49+'Tab 4 PPN3'!Q49+'Tab 4 PPN1 (3)'!Q49+'Tab 4 PPN1 (4)'!Q49+'Tab 4 PPN1 (5)'!Q49+'Tab 4 PPN1 (6)'!Q49+'Tab 4 PPN1 (7)'!Q49+'Tab 4 PPN1 (8)'!Q49+'Tab 4 PPN1 (9)'!Q49</f>
        <v>0</v>
      </c>
      <c r="R49" s="280">
        <f>'Tab 3'!R49+'Tab 4 PPN2'!R49+'Tab 4 PPN3'!R49+'Tab 4 PPN1 (3)'!R49+'Tab 4 PPN1 (4)'!R49+'Tab 4 PPN1 (5)'!R49+'Tab 4 PPN1 (6)'!R49+'Tab 4 PPN1 (7)'!R49+'Tab 4 PPN1 (8)'!R49+'Tab 4 PPN1 (9)'!R49</f>
        <v>0</v>
      </c>
      <c r="S49" s="210"/>
      <c r="T49" s="191"/>
      <c r="U49" s="192"/>
      <c r="W49" s="46"/>
      <c r="X49" s="46"/>
      <c r="Y49" s="46"/>
      <c r="Z49" s="46"/>
    </row>
    <row r="50" spans="1:26" ht="27.75" hidden="1">
      <c r="A50" s="105"/>
      <c r="B50" s="86"/>
      <c r="C50" s="85"/>
      <c r="D50" s="86"/>
      <c r="E50" s="280">
        <f>'Tab 3'!E50+'Tab 4 PPN2'!E50+'Tab 4 PPN3'!E50+'Tab 4 PPN1 (3)'!E50+'Tab 4 PPN1 (4)'!E50+'Tab 4 PPN1 (5)'!E50+'Tab 4 PPN1 (6)'!E50+'Tab 4 PPN1 (7)'!E50+'Tab 4 PPN1 (8)'!E50+'Tab 4 PPN1 (9)'!E50</f>
        <v>0</v>
      </c>
      <c r="F50" s="280">
        <f>'Tab 3'!F50+'Tab 4 PPN2'!F50+'Tab 4 PPN3'!F50+'Tab 4 PPN1 (3)'!F50+'Tab 4 PPN1 (4)'!F50+'Tab 4 PPN1 (5)'!F50+'Tab 4 PPN1 (6)'!F50+'Tab 4 PPN1 (7)'!F50+'Tab 4 PPN1 (8)'!F50+'Tab 4 PPN1 (9)'!F50</f>
        <v>0</v>
      </c>
      <c r="G50" s="280">
        <f>'Tab 3'!G50+'Tab 4 PPN2'!G50+'Tab 4 PPN3'!G50+'Tab 4 PPN1 (3)'!G50+'Tab 4 PPN1 (4)'!G50+'Tab 4 PPN1 (5)'!G50+'Tab 4 PPN1 (6)'!G50+'Tab 4 PPN1 (7)'!G50+'Tab 4 PPN1 (8)'!G50+'Tab 4 PPN1 (9)'!G50</f>
        <v>0</v>
      </c>
      <c r="H50" s="280">
        <f>'Tab 3'!H50+'Tab 4 PPN2'!H50+'Tab 4 PPN3'!H50+'Tab 4 PPN1 (3)'!H50+'Tab 4 PPN1 (4)'!H50+'Tab 4 PPN1 (5)'!H50+'Tab 4 PPN1 (6)'!H50+'Tab 4 PPN1 (7)'!H50+'Tab 4 PPN1 (8)'!H50+'Tab 4 PPN1 (9)'!H50</f>
        <v>0</v>
      </c>
      <c r="I50" s="280">
        <f>'Tab 3'!I50+'Tab 4 PPN2'!I50+'Tab 4 PPN3'!I50+'Tab 4 PPN1 (3)'!I50+'Tab 4 PPN1 (4)'!I50+'Tab 4 PPN1 (5)'!I50+'Tab 4 PPN1 (6)'!I50+'Tab 4 PPN1 (7)'!I50+'Tab 4 PPN1 (8)'!I50+'Tab 4 PPN1 (9)'!I50</f>
        <v>0</v>
      </c>
      <c r="J50" s="280">
        <f>'Tab 3'!J50+'Tab 4 PPN2'!J50+'Tab 4 PPN3'!J50+'Tab 4 PPN1 (3)'!J50+'Tab 4 PPN1 (4)'!J50+'Tab 4 PPN1 (5)'!J50+'Tab 4 PPN1 (6)'!J50+'Tab 4 PPN1 (7)'!J50+'Tab 4 PPN1 (8)'!J50+'Tab 4 PPN1 (9)'!J50</f>
        <v>0</v>
      </c>
      <c r="K50" s="280">
        <f>'Tab 3'!K50+'Tab 4 PPN2'!K50+'Tab 4 PPN3'!K50+'Tab 4 PPN1 (3)'!K50+'Tab 4 PPN1 (4)'!K50+'Tab 4 PPN1 (5)'!K50+'Tab 4 PPN1 (6)'!K50+'Tab 4 PPN1 (7)'!K50+'Tab 4 PPN1 (8)'!K50+'Tab 4 PPN1 (9)'!K50</f>
        <v>0</v>
      </c>
      <c r="L50" s="280">
        <f>'Tab 3'!L50+'Tab 4 PPN2'!L50+'Tab 4 PPN3'!L50+'Tab 4 PPN1 (3)'!L50+'Tab 4 PPN1 (4)'!L50+'Tab 4 PPN1 (5)'!L50+'Tab 4 PPN1 (6)'!L50+'Tab 4 PPN1 (7)'!L50+'Tab 4 PPN1 (8)'!L50+'Tab 4 PPN1 (9)'!L50</f>
        <v>0</v>
      </c>
      <c r="M50" s="280">
        <f>'Tab 3'!M50+'Tab 4 PPN2'!M50+'Tab 4 PPN3'!M50+'Tab 4 PPN1 (3)'!M50+'Tab 4 PPN1 (4)'!M50+'Tab 4 PPN1 (5)'!M50+'Tab 4 PPN1 (6)'!M50+'Tab 4 PPN1 (7)'!M50+'Tab 4 PPN1 (8)'!M50+'Tab 4 PPN1 (9)'!M50</f>
        <v>0</v>
      </c>
      <c r="N50" s="280">
        <f>'Tab 3'!N50+'Tab 4 PPN2'!N50+'Tab 4 PPN3'!N50+'Tab 4 PPN1 (3)'!N50+'Tab 4 PPN1 (4)'!N50+'Tab 4 PPN1 (5)'!N50+'Tab 4 PPN1 (6)'!N50+'Tab 4 PPN1 (7)'!N50+'Tab 4 PPN1 (8)'!N50+'Tab 4 PPN1 (9)'!N50</f>
        <v>0</v>
      </c>
      <c r="O50" s="280">
        <f>'Tab 3'!O50+'Tab 4 PPN2'!O50+'Tab 4 PPN3'!O50+'Tab 4 PPN1 (3)'!O50+'Tab 4 PPN1 (4)'!O50+'Tab 4 PPN1 (5)'!O50+'Tab 4 PPN1 (6)'!O50+'Tab 4 PPN1 (7)'!O50+'Tab 4 PPN1 (8)'!O50+'Tab 4 PPN1 (9)'!O50</f>
        <v>0</v>
      </c>
      <c r="P50" s="280">
        <f>'Tab 3'!P50+'Tab 4 PPN2'!P50+'Tab 4 PPN3'!P50+'Tab 4 PPN1 (3)'!P50+'Tab 4 PPN1 (4)'!P50+'Tab 4 PPN1 (5)'!P50+'Tab 4 PPN1 (6)'!P50+'Tab 4 PPN1 (7)'!P50+'Tab 4 PPN1 (8)'!P50+'Tab 4 PPN1 (9)'!P50</f>
        <v>0</v>
      </c>
      <c r="Q50" s="280">
        <f>'Tab 3'!Q50+'Tab 4 PPN2'!Q50+'Tab 4 PPN3'!Q50+'Tab 4 PPN1 (3)'!Q50+'Tab 4 PPN1 (4)'!Q50+'Tab 4 PPN1 (5)'!Q50+'Tab 4 PPN1 (6)'!Q50+'Tab 4 PPN1 (7)'!Q50+'Tab 4 PPN1 (8)'!Q50+'Tab 4 PPN1 (9)'!Q50</f>
        <v>0</v>
      </c>
      <c r="R50" s="280">
        <f>'Tab 3'!R50+'Tab 4 PPN2'!R50+'Tab 4 PPN3'!R50+'Tab 4 PPN1 (3)'!R50+'Tab 4 PPN1 (4)'!R50+'Tab 4 PPN1 (5)'!R50+'Tab 4 PPN1 (6)'!R50+'Tab 4 PPN1 (7)'!R50+'Tab 4 PPN1 (8)'!R50+'Tab 4 PPN1 (9)'!R50</f>
        <v>0</v>
      </c>
      <c r="S50" s="208"/>
      <c r="T50" s="187"/>
      <c r="U50" s="188"/>
      <c r="W50" s="46"/>
      <c r="X50" s="46"/>
      <c r="Y50" s="46"/>
      <c r="Z50" s="46"/>
    </row>
    <row r="51" spans="1:26" ht="27.75" hidden="1">
      <c r="A51" s="105"/>
      <c r="B51" s="86"/>
      <c r="C51" s="85"/>
      <c r="D51" s="86"/>
      <c r="E51" s="280">
        <f>'Tab 3'!E51+'Tab 4 PPN2'!E51+'Tab 4 PPN3'!E51+'Tab 4 PPN1 (3)'!E51+'Tab 4 PPN1 (4)'!E51+'Tab 4 PPN1 (5)'!E51+'Tab 4 PPN1 (6)'!E51+'Tab 4 PPN1 (7)'!E51+'Tab 4 PPN1 (8)'!E51+'Tab 4 PPN1 (9)'!E51</f>
        <v>0</v>
      </c>
      <c r="F51" s="280">
        <f>'Tab 3'!F51+'Tab 4 PPN2'!F51+'Tab 4 PPN3'!F51+'Tab 4 PPN1 (3)'!F51+'Tab 4 PPN1 (4)'!F51+'Tab 4 PPN1 (5)'!F51+'Tab 4 PPN1 (6)'!F51+'Tab 4 PPN1 (7)'!F51+'Tab 4 PPN1 (8)'!F51+'Tab 4 PPN1 (9)'!F51</f>
        <v>0</v>
      </c>
      <c r="G51" s="280">
        <f>'Tab 3'!G51+'Tab 4 PPN2'!G51+'Tab 4 PPN3'!G51+'Tab 4 PPN1 (3)'!G51+'Tab 4 PPN1 (4)'!G51+'Tab 4 PPN1 (5)'!G51+'Tab 4 PPN1 (6)'!G51+'Tab 4 PPN1 (7)'!G51+'Tab 4 PPN1 (8)'!G51+'Tab 4 PPN1 (9)'!G51</f>
        <v>0</v>
      </c>
      <c r="H51" s="280">
        <f>'Tab 3'!H51+'Tab 4 PPN2'!H51+'Tab 4 PPN3'!H51+'Tab 4 PPN1 (3)'!H51+'Tab 4 PPN1 (4)'!H51+'Tab 4 PPN1 (5)'!H51+'Tab 4 PPN1 (6)'!H51+'Tab 4 PPN1 (7)'!H51+'Tab 4 PPN1 (8)'!H51+'Tab 4 PPN1 (9)'!H51</f>
        <v>0</v>
      </c>
      <c r="I51" s="280">
        <f>'Tab 3'!I51+'Tab 4 PPN2'!I51+'Tab 4 PPN3'!I51+'Tab 4 PPN1 (3)'!I51+'Tab 4 PPN1 (4)'!I51+'Tab 4 PPN1 (5)'!I51+'Tab 4 PPN1 (6)'!I51+'Tab 4 PPN1 (7)'!I51+'Tab 4 PPN1 (8)'!I51+'Tab 4 PPN1 (9)'!I51</f>
        <v>0</v>
      </c>
      <c r="J51" s="280">
        <f>'Tab 3'!J51+'Tab 4 PPN2'!J51+'Tab 4 PPN3'!J51+'Tab 4 PPN1 (3)'!J51+'Tab 4 PPN1 (4)'!J51+'Tab 4 PPN1 (5)'!J51+'Tab 4 PPN1 (6)'!J51+'Tab 4 PPN1 (7)'!J51+'Tab 4 PPN1 (8)'!J51+'Tab 4 PPN1 (9)'!J51</f>
        <v>0</v>
      </c>
      <c r="K51" s="280">
        <f>'Tab 3'!K51+'Tab 4 PPN2'!K51+'Tab 4 PPN3'!K51+'Tab 4 PPN1 (3)'!K51+'Tab 4 PPN1 (4)'!K51+'Tab 4 PPN1 (5)'!K51+'Tab 4 PPN1 (6)'!K51+'Tab 4 PPN1 (7)'!K51+'Tab 4 PPN1 (8)'!K51+'Tab 4 PPN1 (9)'!K51</f>
        <v>0</v>
      </c>
      <c r="L51" s="280">
        <f>'Tab 3'!L51+'Tab 4 PPN2'!L51+'Tab 4 PPN3'!L51+'Tab 4 PPN1 (3)'!L51+'Tab 4 PPN1 (4)'!L51+'Tab 4 PPN1 (5)'!L51+'Tab 4 PPN1 (6)'!L51+'Tab 4 PPN1 (7)'!L51+'Tab 4 PPN1 (8)'!L51+'Tab 4 PPN1 (9)'!L51</f>
        <v>0</v>
      </c>
      <c r="M51" s="280">
        <f>'Tab 3'!M51+'Tab 4 PPN2'!M51+'Tab 4 PPN3'!M51+'Tab 4 PPN1 (3)'!M51+'Tab 4 PPN1 (4)'!M51+'Tab 4 PPN1 (5)'!M51+'Tab 4 PPN1 (6)'!M51+'Tab 4 PPN1 (7)'!M51+'Tab 4 PPN1 (8)'!M51+'Tab 4 PPN1 (9)'!M51</f>
        <v>0</v>
      </c>
      <c r="N51" s="280">
        <f>'Tab 3'!N51+'Tab 4 PPN2'!N51+'Tab 4 PPN3'!N51+'Tab 4 PPN1 (3)'!N51+'Tab 4 PPN1 (4)'!N51+'Tab 4 PPN1 (5)'!N51+'Tab 4 PPN1 (6)'!N51+'Tab 4 PPN1 (7)'!N51+'Tab 4 PPN1 (8)'!N51+'Tab 4 PPN1 (9)'!N51</f>
        <v>0</v>
      </c>
      <c r="O51" s="280">
        <f>'Tab 3'!O51+'Tab 4 PPN2'!O51+'Tab 4 PPN3'!O51+'Tab 4 PPN1 (3)'!O51+'Tab 4 PPN1 (4)'!O51+'Tab 4 PPN1 (5)'!O51+'Tab 4 PPN1 (6)'!O51+'Tab 4 PPN1 (7)'!O51+'Tab 4 PPN1 (8)'!O51+'Tab 4 PPN1 (9)'!O51</f>
        <v>0</v>
      </c>
      <c r="P51" s="280">
        <f>'Tab 3'!P51+'Tab 4 PPN2'!P51+'Tab 4 PPN3'!P51+'Tab 4 PPN1 (3)'!P51+'Tab 4 PPN1 (4)'!P51+'Tab 4 PPN1 (5)'!P51+'Tab 4 PPN1 (6)'!P51+'Tab 4 PPN1 (7)'!P51+'Tab 4 PPN1 (8)'!P51+'Tab 4 PPN1 (9)'!P51</f>
        <v>0</v>
      </c>
      <c r="Q51" s="280">
        <f>'Tab 3'!Q51+'Tab 4 PPN2'!Q51+'Tab 4 PPN3'!Q51+'Tab 4 PPN1 (3)'!Q51+'Tab 4 PPN1 (4)'!Q51+'Tab 4 PPN1 (5)'!Q51+'Tab 4 PPN1 (6)'!Q51+'Tab 4 PPN1 (7)'!Q51+'Tab 4 PPN1 (8)'!Q51+'Tab 4 PPN1 (9)'!Q51</f>
        <v>0</v>
      </c>
      <c r="R51" s="280">
        <f>'Tab 3'!R51+'Tab 4 PPN2'!R51+'Tab 4 PPN3'!R51+'Tab 4 PPN1 (3)'!R51+'Tab 4 PPN1 (4)'!R51+'Tab 4 PPN1 (5)'!R51+'Tab 4 PPN1 (6)'!R51+'Tab 4 PPN1 (7)'!R51+'Tab 4 PPN1 (8)'!R51+'Tab 4 PPN1 (9)'!R51</f>
        <v>0</v>
      </c>
      <c r="S51" s="209"/>
      <c r="T51" s="189"/>
      <c r="U51" s="190"/>
      <c r="W51" s="46"/>
      <c r="X51" s="46"/>
      <c r="Y51" s="46"/>
      <c r="Z51" s="46"/>
    </row>
    <row r="52" spans="1:26" ht="27.75" hidden="1">
      <c r="A52" s="105"/>
      <c r="B52" s="86"/>
      <c r="C52" s="85"/>
      <c r="D52" s="86"/>
      <c r="E52" s="280">
        <f>'Tab 3'!E52+'Tab 4 PPN2'!E52+'Tab 4 PPN3'!E52+'Tab 4 PPN1 (3)'!E52+'Tab 4 PPN1 (4)'!E52+'Tab 4 PPN1 (5)'!E52+'Tab 4 PPN1 (6)'!E52+'Tab 4 PPN1 (7)'!E52+'Tab 4 PPN1 (8)'!E52+'Tab 4 PPN1 (9)'!E52</f>
        <v>0</v>
      </c>
      <c r="F52" s="280">
        <f>'Tab 3'!F52+'Tab 4 PPN2'!F52+'Tab 4 PPN3'!F52+'Tab 4 PPN1 (3)'!F52+'Tab 4 PPN1 (4)'!F52+'Tab 4 PPN1 (5)'!F52+'Tab 4 PPN1 (6)'!F52+'Tab 4 PPN1 (7)'!F52+'Tab 4 PPN1 (8)'!F52+'Tab 4 PPN1 (9)'!F52</f>
        <v>0</v>
      </c>
      <c r="G52" s="280">
        <f>'Tab 3'!G52+'Tab 4 PPN2'!G52+'Tab 4 PPN3'!G52+'Tab 4 PPN1 (3)'!G52+'Tab 4 PPN1 (4)'!G52+'Tab 4 PPN1 (5)'!G52+'Tab 4 PPN1 (6)'!G52+'Tab 4 PPN1 (7)'!G52+'Tab 4 PPN1 (8)'!G52+'Tab 4 PPN1 (9)'!G52</f>
        <v>0</v>
      </c>
      <c r="H52" s="280">
        <f>'Tab 3'!H52+'Tab 4 PPN2'!H52+'Tab 4 PPN3'!H52+'Tab 4 PPN1 (3)'!H52+'Tab 4 PPN1 (4)'!H52+'Tab 4 PPN1 (5)'!H52+'Tab 4 PPN1 (6)'!H52+'Tab 4 PPN1 (7)'!H52+'Tab 4 PPN1 (8)'!H52+'Tab 4 PPN1 (9)'!H52</f>
        <v>0</v>
      </c>
      <c r="I52" s="280">
        <f>'Tab 3'!I52+'Tab 4 PPN2'!I52+'Tab 4 PPN3'!I52+'Tab 4 PPN1 (3)'!I52+'Tab 4 PPN1 (4)'!I52+'Tab 4 PPN1 (5)'!I52+'Tab 4 PPN1 (6)'!I52+'Tab 4 PPN1 (7)'!I52+'Tab 4 PPN1 (8)'!I52+'Tab 4 PPN1 (9)'!I52</f>
        <v>0</v>
      </c>
      <c r="J52" s="280">
        <f>'Tab 3'!J52+'Tab 4 PPN2'!J52+'Tab 4 PPN3'!J52+'Tab 4 PPN1 (3)'!J52+'Tab 4 PPN1 (4)'!J52+'Tab 4 PPN1 (5)'!J52+'Tab 4 PPN1 (6)'!J52+'Tab 4 PPN1 (7)'!J52+'Tab 4 PPN1 (8)'!J52+'Tab 4 PPN1 (9)'!J52</f>
        <v>0</v>
      </c>
      <c r="K52" s="280">
        <f>'Tab 3'!K52+'Tab 4 PPN2'!K52+'Tab 4 PPN3'!K52+'Tab 4 PPN1 (3)'!K52+'Tab 4 PPN1 (4)'!K52+'Tab 4 PPN1 (5)'!K52+'Tab 4 PPN1 (6)'!K52+'Tab 4 PPN1 (7)'!K52+'Tab 4 PPN1 (8)'!K52+'Tab 4 PPN1 (9)'!K52</f>
        <v>0</v>
      </c>
      <c r="L52" s="280">
        <f>'Tab 3'!L52+'Tab 4 PPN2'!L52+'Tab 4 PPN3'!L52+'Tab 4 PPN1 (3)'!L52+'Tab 4 PPN1 (4)'!L52+'Tab 4 PPN1 (5)'!L52+'Tab 4 PPN1 (6)'!L52+'Tab 4 PPN1 (7)'!L52+'Tab 4 PPN1 (8)'!L52+'Tab 4 PPN1 (9)'!L52</f>
        <v>0</v>
      </c>
      <c r="M52" s="280">
        <f>'Tab 3'!M52+'Tab 4 PPN2'!M52+'Tab 4 PPN3'!M52+'Tab 4 PPN1 (3)'!M52+'Tab 4 PPN1 (4)'!M52+'Tab 4 PPN1 (5)'!M52+'Tab 4 PPN1 (6)'!M52+'Tab 4 PPN1 (7)'!M52+'Tab 4 PPN1 (8)'!M52+'Tab 4 PPN1 (9)'!M52</f>
        <v>0</v>
      </c>
      <c r="N52" s="280">
        <f>'Tab 3'!N52+'Tab 4 PPN2'!N52+'Tab 4 PPN3'!N52+'Tab 4 PPN1 (3)'!N52+'Tab 4 PPN1 (4)'!N52+'Tab 4 PPN1 (5)'!N52+'Tab 4 PPN1 (6)'!N52+'Tab 4 PPN1 (7)'!N52+'Tab 4 PPN1 (8)'!N52+'Tab 4 PPN1 (9)'!N52</f>
        <v>0</v>
      </c>
      <c r="O52" s="280">
        <f>'Tab 3'!O52+'Tab 4 PPN2'!O52+'Tab 4 PPN3'!O52+'Tab 4 PPN1 (3)'!O52+'Tab 4 PPN1 (4)'!O52+'Tab 4 PPN1 (5)'!O52+'Tab 4 PPN1 (6)'!O52+'Tab 4 PPN1 (7)'!O52+'Tab 4 PPN1 (8)'!O52+'Tab 4 PPN1 (9)'!O52</f>
        <v>0</v>
      </c>
      <c r="P52" s="280">
        <f>'Tab 3'!P52+'Tab 4 PPN2'!P52+'Tab 4 PPN3'!P52+'Tab 4 PPN1 (3)'!P52+'Tab 4 PPN1 (4)'!P52+'Tab 4 PPN1 (5)'!P52+'Tab 4 PPN1 (6)'!P52+'Tab 4 PPN1 (7)'!P52+'Tab 4 PPN1 (8)'!P52+'Tab 4 PPN1 (9)'!P52</f>
        <v>0</v>
      </c>
      <c r="Q52" s="280">
        <f>'Tab 3'!Q52+'Tab 4 PPN2'!Q52+'Tab 4 PPN3'!Q52+'Tab 4 PPN1 (3)'!Q52+'Tab 4 PPN1 (4)'!Q52+'Tab 4 PPN1 (5)'!Q52+'Tab 4 PPN1 (6)'!Q52+'Tab 4 PPN1 (7)'!Q52+'Tab 4 PPN1 (8)'!Q52+'Tab 4 PPN1 (9)'!Q52</f>
        <v>0</v>
      </c>
      <c r="R52" s="280">
        <f>'Tab 3'!R52+'Tab 4 PPN2'!R52+'Tab 4 PPN3'!R52+'Tab 4 PPN1 (3)'!R52+'Tab 4 PPN1 (4)'!R52+'Tab 4 PPN1 (5)'!R52+'Tab 4 PPN1 (6)'!R52+'Tab 4 PPN1 (7)'!R52+'Tab 4 PPN1 (8)'!R52+'Tab 4 PPN1 (9)'!R52</f>
        <v>0</v>
      </c>
      <c r="S52" s="209"/>
      <c r="T52" s="189"/>
      <c r="U52" s="190"/>
      <c r="W52" s="46"/>
      <c r="X52" s="46"/>
      <c r="Y52" s="46"/>
      <c r="Z52" s="46"/>
    </row>
    <row r="53" spans="1:26" ht="27.75" hidden="1">
      <c r="A53" s="105"/>
      <c r="B53" s="86"/>
      <c r="C53" s="85"/>
      <c r="D53" s="86"/>
      <c r="E53" s="280">
        <f>'Tab 3'!E53+'Tab 4 PPN2'!E53+'Tab 4 PPN3'!E53+'Tab 4 PPN1 (3)'!E53+'Tab 4 PPN1 (4)'!E53+'Tab 4 PPN1 (5)'!E53+'Tab 4 PPN1 (6)'!E53+'Tab 4 PPN1 (7)'!E53+'Tab 4 PPN1 (8)'!E53+'Tab 4 PPN1 (9)'!E53</f>
        <v>0</v>
      </c>
      <c r="F53" s="280">
        <f>'Tab 3'!F53+'Tab 4 PPN2'!F53+'Tab 4 PPN3'!F53+'Tab 4 PPN1 (3)'!F53+'Tab 4 PPN1 (4)'!F53+'Tab 4 PPN1 (5)'!F53+'Tab 4 PPN1 (6)'!F53+'Tab 4 PPN1 (7)'!F53+'Tab 4 PPN1 (8)'!F53+'Tab 4 PPN1 (9)'!F53</f>
        <v>0</v>
      </c>
      <c r="G53" s="280">
        <f>'Tab 3'!G53+'Tab 4 PPN2'!G53+'Tab 4 PPN3'!G53+'Tab 4 PPN1 (3)'!G53+'Tab 4 PPN1 (4)'!G53+'Tab 4 PPN1 (5)'!G53+'Tab 4 PPN1 (6)'!G53+'Tab 4 PPN1 (7)'!G53+'Tab 4 PPN1 (8)'!G53+'Tab 4 PPN1 (9)'!G53</f>
        <v>0</v>
      </c>
      <c r="H53" s="280">
        <f>'Tab 3'!H53+'Tab 4 PPN2'!H53+'Tab 4 PPN3'!H53+'Tab 4 PPN1 (3)'!H53+'Tab 4 PPN1 (4)'!H53+'Tab 4 PPN1 (5)'!H53+'Tab 4 PPN1 (6)'!H53+'Tab 4 PPN1 (7)'!H53+'Tab 4 PPN1 (8)'!H53+'Tab 4 PPN1 (9)'!H53</f>
        <v>0</v>
      </c>
      <c r="I53" s="280">
        <f>'Tab 3'!I53+'Tab 4 PPN2'!I53+'Tab 4 PPN3'!I53+'Tab 4 PPN1 (3)'!I53+'Tab 4 PPN1 (4)'!I53+'Tab 4 PPN1 (5)'!I53+'Tab 4 PPN1 (6)'!I53+'Tab 4 PPN1 (7)'!I53+'Tab 4 PPN1 (8)'!I53+'Tab 4 PPN1 (9)'!I53</f>
        <v>0</v>
      </c>
      <c r="J53" s="280">
        <f>'Tab 3'!J53+'Tab 4 PPN2'!J53+'Tab 4 PPN3'!J53+'Tab 4 PPN1 (3)'!J53+'Tab 4 PPN1 (4)'!J53+'Tab 4 PPN1 (5)'!J53+'Tab 4 PPN1 (6)'!J53+'Tab 4 PPN1 (7)'!J53+'Tab 4 PPN1 (8)'!J53+'Tab 4 PPN1 (9)'!J53</f>
        <v>0</v>
      </c>
      <c r="K53" s="280">
        <f>'Tab 3'!K53+'Tab 4 PPN2'!K53+'Tab 4 PPN3'!K53+'Tab 4 PPN1 (3)'!K53+'Tab 4 PPN1 (4)'!K53+'Tab 4 PPN1 (5)'!K53+'Tab 4 PPN1 (6)'!K53+'Tab 4 PPN1 (7)'!K53+'Tab 4 PPN1 (8)'!K53+'Tab 4 PPN1 (9)'!K53</f>
        <v>0</v>
      </c>
      <c r="L53" s="280">
        <f>'Tab 3'!L53+'Tab 4 PPN2'!L53+'Tab 4 PPN3'!L53+'Tab 4 PPN1 (3)'!L53+'Tab 4 PPN1 (4)'!L53+'Tab 4 PPN1 (5)'!L53+'Tab 4 PPN1 (6)'!L53+'Tab 4 PPN1 (7)'!L53+'Tab 4 PPN1 (8)'!L53+'Tab 4 PPN1 (9)'!L53</f>
        <v>0</v>
      </c>
      <c r="M53" s="280">
        <f>'Tab 3'!M53+'Tab 4 PPN2'!M53+'Tab 4 PPN3'!M53+'Tab 4 PPN1 (3)'!M53+'Tab 4 PPN1 (4)'!M53+'Tab 4 PPN1 (5)'!M53+'Tab 4 PPN1 (6)'!M53+'Tab 4 PPN1 (7)'!M53+'Tab 4 PPN1 (8)'!M53+'Tab 4 PPN1 (9)'!M53</f>
        <v>0</v>
      </c>
      <c r="N53" s="280">
        <f>'Tab 3'!N53+'Tab 4 PPN2'!N53+'Tab 4 PPN3'!N53+'Tab 4 PPN1 (3)'!N53+'Tab 4 PPN1 (4)'!N53+'Tab 4 PPN1 (5)'!N53+'Tab 4 PPN1 (6)'!N53+'Tab 4 PPN1 (7)'!N53+'Tab 4 PPN1 (8)'!N53+'Tab 4 PPN1 (9)'!N53</f>
        <v>0</v>
      </c>
      <c r="O53" s="280">
        <f>'Tab 3'!O53+'Tab 4 PPN2'!O53+'Tab 4 PPN3'!O53+'Tab 4 PPN1 (3)'!O53+'Tab 4 PPN1 (4)'!O53+'Tab 4 PPN1 (5)'!O53+'Tab 4 PPN1 (6)'!O53+'Tab 4 PPN1 (7)'!O53+'Tab 4 PPN1 (8)'!O53+'Tab 4 PPN1 (9)'!O53</f>
        <v>0</v>
      </c>
      <c r="P53" s="280">
        <f>'Tab 3'!P53+'Tab 4 PPN2'!P53+'Tab 4 PPN3'!P53+'Tab 4 PPN1 (3)'!P53+'Tab 4 PPN1 (4)'!P53+'Tab 4 PPN1 (5)'!P53+'Tab 4 PPN1 (6)'!P53+'Tab 4 PPN1 (7)'!P53+'Tab 4 PPN1 (8)'!P53+'Tab 4 PPN1 (9)'!P53</f>
        <v>0</v>
      </c>
      <c r="Q53" s="280">
        <f>'Tab 3'!Q53+'Tab 4 PPN2'!Q53+'Tab 4 PPN3'!Q53+'Tab 4 PPN1 (3)'!Q53+'Tab 4 PPN1 (4)'!Q53+'Tab 4 PPN1 (5)'!Q53+'Tab 4 PPN1 (6)'!Q53+'Tab 4 PPN1 (7)'!Q53+'Tab 4 PPN1 (8)'!Q53+'Tab 4 PPN1 (9)'!Q53</f>
        <v>0</v>
      </c>
      <c r="R53" s="280">
        <f>'Tab 3'!R53+'Tab 4 PPN2'!R53+'Tab 4 PPN3'!R53+'Tab 4 PPN1 (3)'!R53+'Tab 4 PPN1 (4)'!R53+'Tab 4 PPN1 (5)'!R53+'Tab 4 PPN1 (6)'!R53+'Tab 4 PPN1 (7)'!R53+'Tab 4 PPN1 (8)'!R53+'Tab 4 PPN1 (9)'!R53</f>
        <v>0</v>
      </c>
      <c r="S53" s="209"/>
      <c r="T53" s="189"/>
      <c r="U53" s="190"/>
      <c r="W53" s="46"/>
      <c r="X53" s="46"/>
      <c r="Y53" s="46"/>
      <c r="Z53" s="46"/>
    </row>
    <row r="54" spans="1:26" ht="27.75" hidden="1">
      <c r="A54" s="105"/>
      <c r="B54" s="86"/>
      <c r="C54" s="85"/>
      <c r="D54" s="86"/>
      <c r="E54" s="280">
        <f>'Tab 3'!E54+'Tab 4 PPN2'!E54+'Tab 4 PPN3'!E54+'Tab 4 PPN1 (3)'!E54+'Tab 4 PPN1 (4)'!E54+'Tab 4 PPN1 (5)'!E54+'Tab 4 PPN1 (6)'!E54+'Tab 4 PPN1 (7)'!E54+'Tab 4 PPN1 (8)'!E54+'Tab 4 PPN1 (9)'!E54</f>
        <v>0</v>
      </c>
      <c r="F54" s="280">
        <f>'Tab 3'!F54+'Tab 4 PPN2'!F54+'Tab 4 PPN3'!F54+'Tab 4 PPN1 (3)'!F54+'Tab 4 PPN1 (4)'!F54+'Tab 4 PPN1 (5)'!F54+'Tab 4 PPN1 (6)'!F54+'Tab 4 PPN1 (7)'!F54+'Tab 4 PPN1 (8)'!F54+'Tab 4 PPN1 (9)'!F54</f>
        <v>0</v>
      </c>
      <c r="G54" s="280">
        <f>'Tab 3'!G54+'Tab 4 PPN2'!G54+'Tab 4 PPN3'!G54+'Tab 4 PPN1 (3)'!G54+'Tab 4 PPN1 (4)'!G54+'Tab 4 PPN1 (5)'!G54+'Tab 4 PPN1 (6)'!G54+'Tab 4 PPN1 (7)'!G54+'Tab 4 PPN1 (8)'!G54+'Tab 4 PPN1 (9)'!G54</f>
        <v>0</v>
      </c>
      <c r="H54" s="280">
        <f>'Tab 3'!H54+'Tab 4 PPN2'!H54+'Tab 4 PPN3'!H54+'Tab 4 PPN1 (3)'!H54+'Tab 4 PPN1 (4)'!H54+'Tab 4 PPN1 (5)'!H54+'Tab 4 PPN1 (6)'!H54+'Tab 4 PPN1 (7)'!H54+'Tab 4 PPN1 (8)'!H54+'Tab 4 PPN1 (9)'!H54</f>
        <v>0</v>
      </c>
      <c r="I54" s="280">
        <f>'Tab 3'!I54+'Tab 4 PPN2'!I54+'Tab 4 PPN3'!I54+'Tab 4 PPN1 (3)'!I54+'Tab 4 PPN1 (4)'!I54+'Tab 4 PPN1 (5)'!I54+'Tab 4 PPN1 (6)'!I54+'Tab 4 PPN1 (7)'!I54+'Tab 4 PPN1 (8)'!I54+'Tab 4 PPN1 (9)'!I54</f>
        <v>0</v>
      </c>
      <c r="J54" s="280">
        <f>'Tab 3'!J54+'Tab 4 PPN2'!J54+'Tab 4 PPN3'!J54+'Tab 4 PPN1 (3)'!J54+'Tab 4 PPN1 (4)'!J54+'Tab 4 PPN1 (5)'!J54+'Tab 4 PPN1 (6)'!J54+'Tab 4 PPN1 (7)'!J54+'Tab 4 PPN1 (8)'!J54+'Tab 4 PPN1 (9)'!J54</f>
        <v>0</v>
      </c>
      <c r="K54" s="280">
        <f>'Tab 3'!K54+'Tab 4 PPN2'!K54+'Tab 4 PPN3'!K54+'Tab 4 PPN1 (3)'!K54+'Tab 4 PPN1 (4)'!K54+'Tab 4 PPN1 (5)'!K54+'Tab 4 PPN1 (6)'!K54+'Tab 4 PPN1 (7)'!K54+'Tab 4 PPN1 (8)'!K54+'Tab 4 PPN1 (9)'!K54</f>
        <v>0</v>
      </c>
      <c r="L54" s="280">
        <f>'Tab 3'!L54+'Tab 4 PPN2'!L54+'Tab 4 PPN3'!L54+'Tab 4 PPN1 (3)'!L54+'Tab 4 PPN1 (4)'!L54+'Tab 4 PPN1 (5)'!L54+'Tab 4 PPN1 (6)'!L54+'Tab 4 PPN1 (7)'!L54+'Tab 4 PPN1 (8)'!L54+'Tab 4 PPN1 (9)'!L54</f>
        <v>0</v>
      </c>
      <c r="M54" s="280">
        <f>'Tab 3'!M54+'Tab 4 PPN2'!M54+'Tab 4 PPN3'!M54+'Tab 4 PPN1 (3)'!M54+'Tab 4 PPN1 (4)'!M54+'Tab 4 PPN1 (5)'!M54+'Tab 4 PPN1 (6)'!M54+'Tab 4 PPN1 (7)'!M54+'Tab 4 PPN1 (8)'!M54+'Tab 4 PPN1 (9)'!M54</f>
        <v>0</v>
      </c>
      <c r="N54" s="280">
        <f>'Tab 3'!N54+'Tab 4 PPN2'!N54+'Tab 4 PPN3'!N54+'Tab 4 PPN1 (3)'!N54+'Tab 4 PPN1 (4)'!N54+'Tab 4 PPN1 (5)'!N54+'Tab 4 PPN1 (6)'!N54+'Tab 4 PPN1 (7)'!N54+'Tab 4 PPN1 (8)'!N54+'Tab 4 PPN1 (9)'!N54</f>
        <v>0</v>
      </c>
      <c r="O54" s="280">
        <f>'Tab 3'!O54+'Tab 4 PPN2'!O54+'Tab 4 PPN3'!O54+'Tab 4 PPN1 (3)'!O54+'Tab 4 PPN1 (4)'!O54+'Tab 4 PPN1 (5)'!O54+'Tab 4 PPN1 (6)'!O54+'Tab 4 PPN1 (7)'!O54+'Tab 4 PPN1 (8)'!O54+'Tab 4 PPN1 (9)'!O54</f>
        <v>0</v>
      </c>
      <c r="P54" s="280">
        <f>'Tab 3'!P54+'Tab 4 PPN2'!P54+'Tab 4 PPN3'!P54+'Tab 4 PPN1 (3)'!P54+'Tab 4 PPN1 (4)'!P54+'Tab 4 PPN1 (5)'!P54+'Tab 4 PPN1 (6)'!P54+'Tab 4 PPN1 (7)'!P54+'Tab 4 PPN1 (8)'!P54+'Tab 4 PPN1 (9)'!P54</f>
        <v>0</v>
      </c>
      <c r="Q54" s="280">
        <f>'Tab 3'!Q54+'Tab 4 PPN2'!Q54+'Tab 4 PPN3'!Q54+'Tab 4 PPN1 (3)'!Q54+'Tab 4 PPN1 (4)'!Q54+'Tab 4 PPN1 (5)'!Q54+'Tab 4 PPN1 (6)'!Q54+'Tab 4 PPN1 (7)'!Q54+'Tab 4 PPN1 (8)'!Q54+'Tab 4 PPN1 (9)'!Q54</f>
        <v>0</v>
      </c>
      <c r="R54" s="280">
        <f>'Tab 3'!R54+'Tab 4 PPN2'!R54+'Tab 4 PPN3'!R54+'Tab 4 PPN1 (3)'!R54+'Tab 4 PPN1 (4)'!R54+'Tab 4 PPN1 (5)'!R54+'Tab 4 PPN1 (6)'!R54+'Tab 4 PPN1 (7)'!R54+'Tab 4 PPN1 (8)'!R54+'Tab 4 PPN1 (9)'!R54</f>
        <v>0</v>
      </c>
      <c r="S54" s="209"/>
      <c r="T54" s="189"/>
      <c r="U54" s="190"/>
      <c r="W54" s="46"/>
      <c r="X54" s="46"/>
      <c r="Y54" s="46"/>
      <c r="Z54" s="46"/>
    </row>
    <row r="55" spans="1:26" ht="28.5" hidden="1" thickBot="1">
      <c r="A55" s="105"/>
      <c r="B55" s="125"/>
      <c r="C55" s="124"/>
      <c r="D55" s="125"/>
      <c r="E55" s="295">
        <f>'Tab 3'!E55+'Tab 4 PPN2'!E55+'Tab 4 PPN3'!E55+'Tab 4 PPN1 (3)'!E55+'Tab 4 PPN1 (4)'!E55+'Tab 4 PPN1 (5)'!E55+'Tab 4 PPN1 (6)'!E55+'Tab 4 PPN1 (7)'!E55+'Tab 4 PPN1 (8)'!E55+'Tab 4 PPN1 (9)'!E55</f>
        <v>0</v>
      </c>
      <c r="F55" s="295">
        <f>'Tab 3'!F55+'Tab 4 PPN2'!F55+'Tab 4 PPN3'!F55+'Tab 4 PPN1 (3)'!F55+'Tab 4 PPN1 (4)'!F55+'Tab 4 PPN1 (5)'!F55+'Tab 4 PPN1 (6)'!F55+'Tab 4 PPN1 (7)'!F55+'Tab 4 PPN1 (8)'!F55+'Tab 4 PPN1 (9)'!F55</f>
        <v>0</v>
      </c>
      <c r="G55" s="295">
        <f>'Tab 3'!G55+'Tab 4 PPN2'!G55+'Tab 4 PPN3'!G55+'Tab 4 PPN1 (3)'!G55+'Tab 4 PPN1 (4)'!G55+'Tab 4 PPN1 (5)'!G55+'Tab 4 PPN1 (6)'!G55+'Tab 4 PPN1 (7)'!G55+'Tab 4 PPN1 (8)'!G55+'Tab 4 PPN1 (9)'!G55</f>
        <v>0</v>
      </c>
      <c r="H55" s="295">
        <f>'Tab 3'!H55+'Tab 4 PPN2'!H55+'Tab 4 PPN3'!H55+'Tab 4 PPN1 (3)'!H55+'Tab 4 PPN1 (4)'!H55+'Tab 4 PPN1 (5)'!H55+'Tab 4 PPN1 (6)'!H55+'Tab 4 PPN1 (7)'!H55+'Tab 4 PPN1 (8)'!H55+'Tab 4 PPN1 (9)'!H55</f>
        <v>0</v>
      </c>
      <c r="I55" s="295">
        <f>'Tab 3'!I55+'Tab 4 PPN2'!I55+'Tab 4 PPN3'!I55+'Tab 4 PPN1 (3)'!I55+'Tab 4 PPN1 (4)'!I55+'Tab 4 PPN1 (5)'!I55+'Tab 4 PPN1 (6)'!I55+'Tab 4 PPN1 (7)'!I55+'Tab 4 PPN1 (8)'!I55+'Tab 4 PPN1 (9)'!I55</f>
        <v>0</v>
      </c>
      <c r="J55" s="295">
        <f>'Tab 3'!J55+'Tab 4 PPN2'!J55+'Tab 4 PPN3'!J55+'Tab 4 PPN1 (3)'!J55+'Tab 4 PPN1 (4)'!J55+'Tab 4 PPN1 (5)'!J55+'Tab 4 PPN1 (6)'!J55+'Tab 4 PPN1 (7)'!J55+'Tab 4 PPN1 (8)'!J55+'Tab 4 PPN1 (9)'!J55</f>
        <v>0</v>
      </c>
      <c r="K55" s="295">
        <f>'Tab 3'!K55+'Tab 4 PPN2'!K55+'Tab 4 PPN3'!K55+'Tab 4 PPN1 (3)'!K55+'Tab 4 PPN1 (4)'!K55+'Tab 4 PPN1 (5)'!K55+'Tab 4 PPN1 (6)'!K55+'Tab 4 PPN1 (7)'!K55+'Tab 4 PPN1 (8)'!K55+'Tab 4 PPN1 (9)'!K55</f>
        <v>0</v>
      </c>
      <c r="L55" s="295">
        <f>'Tab 3'!L55+'Tab 4 PPN2'!L55+'Tab 4 PPN3'!L55+'Tab 4 PPN1 (3)'!L55+'Tab 4 PPN1 (4)'!L55+'Tab 4 PPN1 (5)'!L55+'Tab 4 PPN1 (6)'!L55+'Tab 4 PPN1 (7)'!L55+'Tab 4 PPN1 (8)'!L55+'Tab 4 PPN1 (9)'!L55</f>
        <v>0</v>
      </c>
      <c r="M55" s="295">
        <f>'Tab 3'!M55+'Tab 4 PPN2'!M55+'Tab 4 PPN3'!M55+'Tab 4 PPN1 (3)'!M55+'Tab 4 PPN1 (4)'!M55+'Tab 4 PPN1 (5)'!M55+'Tab 4 PPN1 (6)'!M55+'Tab 4 PPN1 (7)'!M55+'Tab 4 PPN1 (8)'!M55+'Tab 4 PPN1 (9)'!M55</f>
        <v>0</v>
      </c>
      <c r="N55" s="295">
        <f>'Tab 3'!N55+'Tab 4 PPN2'!N55+'Tab 4 PPN3'!N55+'Tab 4 PPN1 (3)'!N55+'Tab 4 PPN1 (4)'!N55+'Tab 4 PPN1 (5)'!N55+'Tab 4 PPN1 (6)'!N55+'Tab 4 PPN1 (7)'!N55+'Tab 4 PPN1 (8)'!N55+'Tab 4 PPN1 (9)'!N55</f>
        <v>0</v>
      </c>
      <c r="O55" s="295">
        <f>'Tab 3'!O55+'Tab 4 PPN2'!O55+'Tab 4 PPN3'!O55+'Tab 4 PPN1 (3)'!O55+'Tab 4 PPN1 (4)'!O55+'Tab 4 PPN1 (5)'!O55+'Tab 4 PPN1 (6)'!O55+'Tab 4 PPN1 (7)'!O55+'Tab 4 PPN1 (8)'!O55+'Tab 4 PPN1 (9)'!O55</f>
        <v>0</v>
      </c>
      <c r="P55" s="295">
        <f>'Tab 3'!P55+'Tab 4 PPN2'!P55+'Tab 4 PPN3'!P55+'Tab 4 PPN1 (3)'!P55+'Tab 4 PPN1 (4)'!P55+'Tab 4 PPN1 (5)'!P55+'Tab 4 PPN1 (6)'!P55+'Tab 4 PPN1 (7)'!P55+'Tab 4 PPN1 (8)'!P55+'Tab 4 PPN1 (9)'!P55</f>
        <v>0</v>
      </c>
      <c r="Q55" s="295">
        <f>'Tab 3'!Q55+'Tab 4 PPN2'!Q55+'Tab 4 PPN3'!Q55+'Tab 4 PPN1 (3)'!Q55+'Tab 4 PPN1 (4)'!Q55+'Tab 4 PPN1 (5)'!Q55+'Tab 4 PPN1 (6)'!Q55+'Tab 4 PPN1 (7)'!Q55+'Tab 4 PPN1 (8)'!Q55+'Tab 4 PPN1 (9)'!Q55</f>
        <v>0</v>
      </c>
      <c r="R55" s="295">
        <f>'Tab 3'!R55+'Tab 4 PPN2'!R55+'Tab 4 PPN3'!R55+'Tab 4 PPN1 (3)'!R55+'Tab 4 PPN1 (4)'!R55+'Tab 4 PPN1 (5)'!R55+'Tab 4 PPN1 (6)'!R55+'Tab 4 PPN1 (7)'!R55+'Tab 4 PPN1 (8)'!R55+'Tab 4 PPN1 (9)'!R55</f>
        <v>0</v>
      </c>
      <c r="S55" s="345"/>
      <c r="T55" s="346"/>
      <c r="U55" s="192"/>
      <c r="W55" s="46"/>
      <c r="X55" s="46"/>
      <c r="Y55" s="46"/>
      <c r="Z55" s="46"/>
    </row>
    <row r="56" spans="1:26" ht="27.75" hidden="1">
      <c r="A56" s="105"/>
      <c r="B56" s="186"/>
      <c r="C56" s="343"/>
      <c r="D56" s="186"/>
      <c r="E56" s="344">
        <f>'Tab 3'!E56+'Tab 4 PPN2'!E56+'Tab 4 PPN3'!E56+'Tab 4 PPN1 (3)'!E56+'Tab 4 PPN1 (4)'!E56+'Tab 4 PPN1 (5)'!E56+'Tab 4 PPN1 (6)'!E56+'Tab 4 PPN1 (7)'!E56+'Tab 4 PPN1 (8)'!E56+'Tab 4 PPN1 (9)'!E56</f>
        <v>0</v>
      </c>
      <c r="F56" s="344">
        <f>'Tab 3'!F56+'Tab 4 PPN2'!F56+'Tab 4 PPN3'!F56+'Tab 4 PPN1 (3)'!F56+'Tab 4 PPN1 (4)'!F56+'Tab 4 PPN1 (5)'!F56+'Tab 4 PPN1 (6)'!F56+'Tab 4 PPN1 (7)'!F56+'Tab 4 PPN1 (8)'!F56+'Tab 4 PPN1 (9)'!F56</f>
        <v>0</v>
      </c>
      <c r="G56" s="344">
        <f>'Tab 3'!G56+'Tab 4 PPN2'!G56+'Tab 4 PPN3'!G56+'Tab 4 PPN1 (3)'!G56+'Tab 4 PPN1 (4)'!G56+'Tab 4 PPN1 (5)'!G56+'Tab 4 PPN1 (6)'!G56+'Tab 4 PPN1 (7)'!G56+'Tab 4 PPN1 (8)'!G56+'Tab 4 PPN1 (9)'!G56</f>
        <v>0</v>
      </c>
      <c r="H56" s="344">
        <f>'Tab 3'!H56+'Tab 4 PPN2'!H56+'Tab 4 PPN3'!H56+'Tab 4 PPN1 (3)'!H56+'Tab 4 PPN1 (4)'!H56+'Tab 4 PPN1 (5)'!H56+'Tab 4 PPN1 (6)'!H56+'Tab 4 PPN1 (7)'!H56+'Tab 4 PPN1 (8)'!H56+'Tab 4 PPN1 (9)'!H56</f>
        <v>0</v>
      </c>
      <c r="I56" s="344">
        <f>'Tab 3'!I56+'Tab 4 PPN2'!I56+'Tab 4 PPN3'!I56+'Tab 4 PPN1 (3)'!I56+'Tab 4 PPN1 (4)'!I56+'Tab 4 PPN1 (5)'!I56+'Tab 4 PPN1 (6)'!I56+'Tab 4 PPN1 (7)'!I56+'Tab 4 PPN1 (8)'!I56+'Tab 4 PPN1 (9)'!I56</f>
        <v>0</v>
      </c>
      <c r="J56" s="344">
        <f>'Tab 3'!J56+'Tab 4 PPN2'!J56+'Tab 4 PPN3'!J56+'Tab 4 PPN1 (3)'!J56+'Tab 4 PPN1 (4)'!J56+'Tab 4 PPN1 (5)'!J56+'Tab 4 PPN1 (6)'!J56+'Tab 4 PPN1 (7)'!J56+'Tab 4 PPN1 (8)'!J56+'Tab 4 PPN1 (9)'!J56</f>
        <v>0</v>
      </c>
      <c r="K56" s="344">
        <f>'Tab 3'!K56+'Tab 4 PPN2'!K56+'Tab 4 PPN3'!K56+'Tab 4 PPN1 (3)'!K56+'Tab 4 PPN1 (4)'!K56+'Tab 4 PPN1 (5)'!K56+'Tab 4 PPN1 (6)'!K56+'Tab 4 PPN1 (7)'!K56+'Tab 4 PPN1 (8)'!K56+'Tab 4 PPN1 (9)'!K56</f>
        <v>0</v>
      </c>
      <c r="L56" s="344">
        <f>'Tab 3'!L56+'Tab 4 PPN2'!L56+'Tab 4 PPN3'!L56+'Tab 4 PPN1 (3)'!L56+'Tab 4 PPN1 (4)'!L56+'Tab 4 PPN1 (5)'!L56+'Tab 4 PPN1 (6)'!L56+'Tab 4 PPN1 (7)'!L56+'Tab 4 PPN1 (8)'!L56+'Tab 4 PPN1 (9)'!L56</f>
        <v>0</v>
      </c>
      <c r="M56" s="344">
        <f>'Tab 3'!M56+'Tab 4 PPN2'!M56+'Tab 4 PPN3'!M56+'Tab 4 PPN1 (3)'!M56+'Tab 4 PPN1 (4)'!M56+'Tab 4 PPN1 (5)'!M56+'Tab 4 PPN1 (6)'!M56+'Tab 4 PPN1 (7)'!M56+'Tab 4 PPN1 (8)'!M56+'Tab 4 PPN1 (9)'!M56</f>
        <v>0</v>
      </c>
      <c r="N56" s="344">
        <f>'Tab 3'!N56+'Tab 4 PPN2'!N56+'Tab 4 PPN3'!N56+'Tab 4 PPN1 (3)'!N56+'Tab 4 PPN1 (4)'!N56+'Tab 4 PPN1 (5)'!N56+'Tab 4 PPN1 (6)'!N56+'Tab 4 PPN1 (7)'!N56+'Tab 4 PPN1 (8)'!N56+'Tab 4 PPN1 (9)'!N56</f>
        <v>0</v>
      </c>
      <c r="O56" s="344">
        <f>'Tab 3'!O56+'Tab 4 PPN2'!O56+'Tab 4 PPN3'!O56+'Tab 4 PPN1 (3)'!O56+'Tab 4 PPN1 (4)'!O56+'Tab 4 PPN1 (5)'!O56+'Tab 4 PPN1 (6)'!O56+'Tab 4 PPN1 (7)'!O56+'Tab 4 PPN1 (8)'!O56+'Tab 4 PPN1 (9)'!O56</f>
        <v>0</v>
      </c>
      <c r="P56" s="344">
        <f>'Tab 3'!P56+'Tab 4 PPN2'!P56+'Tab 4 PPN3'!P56+'Tab 4 PPN1 (3)'!P56+'Tab 4 PPN1 (4)'!P56+'Tab 4 PPN1 (5)'!P56+'Tab 4 PPN1 (6)'!P56+'Tab 4 PPN1 (7)'!P56+'Tab 4 PPN1 (8)'!P56+'Tab 4 PPN1 (9)'!P56</f>
        <v>0</v>
      </c>
      <c r="Q56" s="344">
        <f>'Tab 3'!Q56+'Tab 4 PPN2'!Q56+'Tab 4 PPN3'!Q56+'Tab 4 PPN1 (3)'!Q56+'Tab 4 PPN1 (4)'!Q56+'Tab 4 PPN1 (5)'!Q56+'Tab 4 PPN1 (6)'!Q56+'Tab 4 PPN1 (7)'!Q56+'Tab 4 PPN1 (8)'!Q56+'Tab 4 PPN1 (9)'!Q56</f>
        <v>0</v>
      </c>
      <c r="R56" s="344">
        <f>'Tab 3'!R56+'Tab 4 PPN2'!R56+'Tab 4 PPN3'!R56+'Tab 4 PPN1 (3)'!R56+'Tab 4 PPN1 (4)'!R56+'Tab 4 PPN1 (5)'!R56+'Tab 4 PPN1 (6)'!R56+'Tab 4 PPN1 (7)'!R56+'Tab 4 PPN1 (8)'!R56+'Tab 4 PPN1 (9)'!R56</f>
        <v>0</v>
      </c>
      <c r="S56" s="208"/>
      <c r="T56" s="187"/>
      <c r="U56" s="188"/>
      <c r="W56" s="46"/>
      <c r="X56" s="46"/>
      <c r="Y56" s="46"/>
      <c r="Z56" s="46"/>
    </row>
    <row r="57" spans="1:26" ht="27.75" hidden="1">
      <c r="A57" s="105"/>
      <c r="B57" s="86"/>
      <c r="C57" s="85"/>
      <c r="D57" s="86"/>
      <c r="E57" s="280">
        <f>'Tab 3'!E57+'Tab 4 PPN2'!E57+'Tab 4 PPN3'!E57+'Tab 4 PPN1 (3)'!E57+'Tab 4 PPN1 (4)'!E57+'Tab 4 PPN1 (5)'!E57+'Tab 4 PPN1 (6)'!E57+'Tab 4 PPN1 (7)'!E57+'Tab 4 PPN1 (8)'!E57+'Tab 4 PPN1 (9)'!E57</f>
        <v>0</v>
      </c>
      <c r="F57" s="280">
        <f>'Tab 3'!F57+'Tab 4 PPN2'!F57+'Tab 4 PPN3'!F57+'Tab 4 PPN1 (3)'!F57+'Tab 4 PPN1 (4)'!F57+'Tab 4 PPN1 (5)'!F57+'Tab 4 PPN1 (6)'!F57+'Tab 4 PPN1 (7)'!F57+'Tab 4 PPN1 (8)'!F57+'Tab 4 PPN1 (9)'!F57</f>
        <v>0</v>
      </c>
      <c r="G57" s="280">
        <f>'Tab 3'!G57+'Tab 4 PPN2'!G57+'Tab 4 PPN3'!G57+'Tab 4 PPN1 (3)'!G57+'Tab 4 PPN1 (4)'!G57+'Tab 4 PPN1 (5)'!G57+'Tab 4 PPN1 (6)'!G57+'Tab 4 PPN1 (7)'!G57+'Tab 4 PPN1 (8)'!G57+'Tab 4 PPN1 (9)'!G57</f>
        <v>0</v>
      </c>
      <c r="H57" s="280">
        <f>'Tab 3'!H57+'Tab 4 PPN2'!H57+'Tab 4 PPN3'!H57+'Tab 4 PPN1 (3)'!H57+'Tab 4 PPN1 (4)'!H57+'Tab 4 PPN1 (5)'!H57+'Tab 4 PPN1 (6)'!H57+'Tab 4 PPN1 (7)'!H57+'Tab 4 PPN1 (8)'!H57+'Tab 4 PPN1 (9)'!H57</f>
        <v>0</v>
      </c>
      <c r="I57" s="280">
        <f>'Tab 3'!I57+'Tab 4 PPN2'!I57+'Tab 4 PPN3'!I57+'Tab 4 PPN1 (3)'!I57+'Tab 4 PPN1 (4)'!I57+'Tab 4 PPN1 (5)'!I57+'Tab 4 PPN1 (6)'!I57+'Tab 4 PPN1 (7)'!I57+'Tab 4 PPN1 (8)'!I57+'Tab 4 PPN1 (9)'!I57</f>
        <v>0</v>
      </c>
      <c r="J57" s="280">
        <f>'Tab 3'!J57+'Tab 4 PPN2'!J57+'Tab 4 PPN3'!J57+'Tab 4 PPN1 (3)'!J57+'Tab 4 PPN1 (4)'!J57+'Tab 4 PPN1 (5)'!J57+'Tab 4 PPN1 (6)'!J57+'Tab 4 PPN1 (7)'!J57+'Tab 4 PPN1 (8)'!J57+'Tab 4 PPN1 (9)'!J57</f>
        <v>0</v>
      </c>
      <c r="K57" s="280">
        <f>'Tab 3'!K57+'Tab 4 PPN2'!K57+'Tab 4 PPN3'!K57+'Tab 4 PPN1 (3)'!K57+'Tab 4 PPN1 (4)'!K57+'Tab 4 PPN1 (5)'!K57+'Tab 4 PPN1 (6)'!K57+'Tab 4 PPN1 (7)'!K57+'Tab 4 PPN1 (8)'!K57+'Tab 4 PPN1 (9)'!K57</f>
        <v>0</v>
      </c>
      <c r="L57" s="280">
        <f>'Tab 3'!L57+'Tab 4 PPN2'!L57+'Tab 4 PPN3'!L57+'Tab 4 PPN1 (3)'!L57+'Tab 4 PPN1 (4)'!L57+'Tab 4 PPN1 (5)'!L57+'Tab 4 PPN1 (6)'!L57+'Tab 4 PPN1 (7)'!L57+'Tab 4 PPN1 (8)'!L57+'Tab 4 PPN1 (9)'!L57</f>
        <v>0</v>
      </c>
      <c r="M57" s="280">
        <f>'Tab 3'!M57+'Tab 4 PPN2'!M57+'Tab 4 PPN3'!M57+'Tab 4 PPN1 (3)'!M57+'Tab 4 PPN1 (4)'!M57+'Tab 4 PPN1 (5)'!M57+'Tab 4 PPN1 (6)'!M57+'Tab 4 PPN1 (7)'!M57+'Tab 4 PPN1 (8)'!M57+'Tab 4 PPN1 (9)'!M57</f>
        <v>0</v>
      </c>
      <c r="N57" s="280">
        <f>'Tab 3'!N57+'Tab 4 PPN2'!N57+'Tab 4 PPN3'!N57+'Tab 4 PPN1 (3)'!N57+'Tab 4 PPN1 (4)'!N57+'Tab 4 PPN1 (5)'!N57+'Tab 4 PPN1 (6)'!N57+'Tab 4 PPN1 (7)'!N57+'Tab 4 PPN1 (8)'!N57+'Tab 4 PPN1 (9)'!N57</f>
        <v>0</v>
      </c>
      <c r="O57" s="280">
        <f>'Tab 3'!O57+'Tab 4 PPN2'!O57+'Tab 4 PPN3'!O57+'Tab 4 PPN1 (3)'!O57+'Tab 4 PPN1 (4)'!O57+'Tab 4 PPN1 (5)'!O57+'Tab 4 PPN1 (6)'!O57+'Tab 4 PPN1 (7)'!O57+'Tab 4 PPN1 (8)'!O57+'Tab 4 PPN1 (9)'!O57</f>
        <v>0</v>
      </c>
      <c r="P57" s="280">
        <f>'Tab 3'!P57+'Tab 4 PPN2'!P57+'Tab 4 PPN3'!P57+'Tab 4 PPN1 (3)'!P57+'Tab 4 PPN1 (4)'!P57+'Tab 4 PPN1 (5)'!P57+'Tab 4 PPN1 (6)'!P57+'Tab 4 PPN1 (7)'!P57+'Tab 4 PPN1 (8)'!P57+'Tab 4 PPN1 (9)'!P57</f>
        <v>0</v>
      </c>
      <c r="Q57" s="280">
        <f>'Tab 3'!Q57+'Tab 4 PPN2'!Q57+'Tab 4 PPN3'!Q57+'Tab 4 PPN1 (3)'!Q57+'Tab 4 PPN1 (4)'!Q57+'Tab 4 PPN1 (5)'!Q57+'Tab 4 PPN1 (6)'!Q57+'Tab 4 PPN1 (7)'!Q57+'Tab 4 PPN1 (8)'!Q57+'Tab 4 PPN1 (9)'!Q57</f>
        <v>0</v>
      </c>
      <c r="R57" s="280">
        <f>'Tab 3'!R57+'Tab 4 PPN2'!R57+'Tab 4 PPN3'!R57+'Tab 4 PPN1 (3)'!R57+'Tab 4 PPN1 (4)'!R57+'Tab 4 PPN1 (5)'!R57+'Tab 4 PPN1 (6)'!R57+'Tab 4 PPN1 (7)'!R57+'Tab 4 PPN1 (8)'!R57+'Tab 4 PPN1 (9)'!R57</f>
        <v>0</v>
      </c>
      <c r="S57" s="209"/>
      <c r="T57" s="189"/>
      <c r="U57" s="190"/>
      <c r="W57" s="46"/>
      <c r="X57" s="46"/>
      <c r="Y57" s="46"/>
      <c r="Z57" s="46"/>
    </row>
    <row r="58" spans="1:26" ht="27.75" hidden="1">
      <c r="A58" s="105"/>
      <c r="B58" s="77"/>
      <c r="C58" s="85"/>
      <c r="D58" s="77"/>
      <c r="E58" s="280">
        <f>'Tab 3'!E58+'Tab 4 PPN2'!E58+'Tab 4 PPN3'!E58+'Tab 4 PPN1 (3)'!E58+'Tab 4 PPN1 (4)'!E58+'Tab 4 PPN1 (5)'!E58+'Tab 4 PPN1 (6)'!E58+'Tab 4 PPN1 (7)'!E58+'Tab 4 PPN1 (8)'!E58+'Tab 4 PPN1 (9)'!E58</f>
        <v>0</v>
      </c>
      <c r="F58" s="280">
        <f>'Tab 3'!F58+'Tab 4 PPN2'!F58+'Tab 4 PPN3'!F58+'Tab 4 PPN1 (3)'!F58+'Tab 4 PPN1 (4)'!F58+'Tab 4 PPN1 (5)'!F58+'Tab 4 PPN1 (6)'!F58+'Tab 4 PPN1 (7)'!F58+'Tab 4 PPN1 (8)'!F58+'Tab 4 PPN1 (9)'!F58</f>
        <v>0</v>
      </c>
      <c r="G58" s="280">
        <f>'Tab 3'!G58+'Tab 4 PPN2'!G58+'Tab 4 PPN3'!G58+'Tab 4 PPN1 (3)'!G58+'Tab 4 PPN1 (4)'!G58+'Tab 4 PPN1 (5)'!G58+'Tab 4 PPN1 (6)'!G58+'Tab 4 PPN1 (7)'!G58+'Tab 4 PPN1 (8)'!G58+'Tab 4 PPN1 (9)'!G58</f>
        <v>0</v>
      </c>
      <c r="H58" s="280">
        <f>'Tab 3'!H58+'Tab 4 PPN2'!H58+'Tab 4 PPN3'!H58+'Tab 4 PPN1 (3)'!H58+'Tab 4 PPN1 (4)'!H58+'Tab 4 PPN1 (5)'!H58+'Tab 4 PPN1 (6)'!H58+'Tab 4 PPN1 (7)'!H58+'Tab 4 PPN1 (8)'!H58+'Tab 4 PPN1 (9)'!H58</f>
        <v>0</v>
      </c>
      <c r="I58" s="280">
        <f>'Tab 3'!I58+'Tab 4 PPN2'!I58+'Tab 4 PPN3'!I58+'Tab 4 PPN1 (3)'!I58+'Tab 4 PPN1 (4)'!I58+'Tab 4 PPN1 (5)'!I58+'Tab 4 PPN1 (6)'!I58+'Tab 4 PPN1 (7)'!I58+'Tab 4 PPN1 (8)'!I58+'Tab 4 PPN1 (9)'!I58</f>
        <v>0</v>
      </c>
      <c r="J58" s="280">
        <f>'Tab 3'!J58+'Tab 4 PPN2'!J58+'Tab 4 PPN3'!J58+'Tab 4 PPN1 (3)'!J58+'Tab 4 PPN1 (4)'!J58+'Tab 4 PPN1 (5)'!J58+'Tab 4 PPN1 (6)'!J58+'Tab 4 PPN1 (7)'!J58+'Tab 4 PPN1 (8)'!J58+'Tab 4 PPN1 (9)'!J58</f>
        <v>0</v>
      </c>
      <c r="K58" s="280">
        <f>'Tab 3'!K58+'Tab 4 PPN2'!K58+'Tab 4 PPN3'!K58+'Tab 4 PPN1 (3)'!K58+'Tab 4 PPN1 (4)'!K58+'Tab 4 PPN1 (5)'!K58+'Tab 4 PPN1 (6)'!K58+'Tab 4 PPN1 (7)'!K58+'Tab 4 PPN1 (8)'!K58+'Tab 4 PPN1 (9)'!K58</f>
        <v>0</v>
      </c>
      <c r="L58" s="280">
        <f>'Tab 3'!L58+'Tab 4 PPN2'!L58+'Tab 4 PPN3'!L58+'Tab 4 PPN1 (3)'!L58+'Tab 4 PPN1 (4)'!L58+'Tab 4 PPN1 (5)'!L58+'Tab 4 PPN1 (6)'!L58+'Tab 4 PPN1 (7)'!L58+'Tab 4 PPN1 (8)'!L58+'Tab 4 PPN1 (9)'!L58</f>
        <v>0</v>
      </c>
      <c r="M58" s="280">
        <f>'Tab 3'!M58+'Tab 4 PPN2'!M58+'Tab 4 PPN3'!M58+'Tab 4 PPN1 (3)'!M58+'Tab 4 PPN1 (4)'!M58+'Tab 4 PPN1 (5)'!M58+'Tab 4 PPN1 (6)'!M58+'Tab 4 PPN1 (7)'!M58+'Tab 4 PPN1 (8)'!M58+'Tab 4 PPN1 (9)'!M58</f>
        <v>0</v>
      </c>
      <c r="N58" s="280">
        <f>'Tab 3'!N58+'Tab 4 PPN2'!N58+'Tab 4 PPN3'!N58+'Tab 4 PPN1 (3)'!N58+'Tab 4 PPN1 (4)'!N58+'Tab 4 PPN1 (5)'!N58+'Tab 4 PPN1 (6)'!N58+'Tab 4 PPN1 (7)'!N58+'Tab 4 PPN1 (8)'!N58+'Tab 4 PPN1 (9)'!N58</f>
        <v>0</v>
      </c>
      <c r="O58" s="280">
        <f>'Tab 3'!O58+'Tab 4 PPN2'!O58+'Tab 4 PPN3'!O58+'Tab 4 PPN1 (3)'!O58+'Tab 4 PPN1 (4)'!O58+'Tab 4 PPN1 (5)'!O58+'Tab 4 PPN1 (6)'!O58+'Tab 4 PPN1 (7)'!O58+'Tab 4 PPN1 (8)'!O58+'Tab 4 PPN1 (9)'!O58</f>
        <v>0</v>
      </c>
      <c r="P58" s="280">
        <f>'Tab 3'!P58+'Tab 4 PPN2'!P58+'Tab 4 PPN3'!P58+'Tab 4 PPN1 (3)'!P58+'Tab 4 PPN1 (4)'!P58+'Tab 4 PPN1 (5)'!P58+'Tab 4 PPN1 (6)'!P58+'Tab 4 PPN1 (7)'!P58+'Tab 4 PPN1 (8)'!P58+'Tab 4 PPN1 (9)'!P58</f>
        <v>0</v>
      </c>
      <c r="Q58" s="280">
        <f>'Tab 3'!Q58+'Tab 4 PPN2'!Q58+'Tab 4 PPN3'!Q58+'Tab 4 PPN1 (3)'!Q58+'Tab 4 PPN1 (4)'!Q58+'Tab 4 PPN1 (5)'!Q58+'Tab 4 PPN1 (6)'!Q58+'Tab 4 PPN1 (7)'!Q58+'Tab 4 PPN1 (8)'!Q58+'Tab 4 PPN1 (9)'!Q58</f>
        <v>0</v>
      </c>
      <c r="R58" s="280">
        <f>'Tab 3'!R58+'Tab 4 PPN2'!R58+'Tab 4 PPN3'!R58+'Tab 4 PPN1 (3)'!R58+'Tab 4 PPN1 (4)'!R58+'Tab 4 PPN1 (5)'!R58+'Tab 4 PPN1 (6)'!R58+'Tab 4 PPN1 (7)'!R58+'Tab 4 PPN1 (8)'!R58+'Tab 4 PPN1 (9)'!R58</f>
        <v>0</v>
      </c>
      <c r="S58" s="211"/>
      <c r="T58" s="193"/>
      <c r="U58" s="182"/>
      <c r="W58" s="46"/>
      <c r="X58" s="46"/>
      <c r="Y58" s="46"/>
      <c r="Z58" s="46"/>
    </row>
    <row r="59" spans="1:26" ht="27">
      <c r="A59" s="105"/>
      <c r="B59" s="335">
        <v>4</v>
      </c>
      <c r="C59" s="336" t="s">
        <v>46</v>
      </c>
      <c r="D59" s="335">
        <v>614700</v>
      </c>
      <c r="E59" s="334">
        <f>'Tab 3'!E59+'Tab 4 PPN2'!E59+'Tab 4 PPN3'!E59+'Tab 4 PPN1 (3)'!E59+'Tab 4 PPN1 (4)'!E59+'Tab 4 PPN1 (5)'!E59+'Tab 4 PPN1 (6)'!E59+'Tab 4 PPN1 (7)'!E59+'Tab 4 PPN1 (8)'!E59+'Tab 4 PPN1 (9)'!E59</f>
        <v>485000</v>
      </c>
      <c r="F59" s="334">
        <f>'Tab 3'!F59+'Tab 4 PPN2'!F59+'Tab 4 PPN3'!F59+'Tab 4 PPN1 (3)'!F59+'Tab 4 PPN1 (4)'!F59+'Tab 4 PPN1 (5)'!F59+'Tab 4 PPN1 (6)'!F59+'Tab 4 PPN1 (7)'!F59+'Tab 4 PPN1 (8)'!F59+'Tab 4 PPN1 (9)'!F59</f>
        <v>0</v>
      </c>
      <c r="G59" s="334">
        <f>'Tab 3'!G59+'Tab 4 PPN2'!G59+'Tab 4 PPN3'!G59+'Tab 4 PPN1 (3)'!G59+'Tab 4 PPN1 (4)'!G59+'Tab 4 PPN1 (5)'!G59+'Tab 4 PPN1 (6)'!G59+'Tab 4 PPN1 (7)'!G59+'Tab 4 PPN1 (8)'!G59+'Tab 4 PPN1 (9)'!G59</f>
        <v>485000</v>
      </c>
      <c r="H59" s="334">
        <f>'Tab 3'!H59+'Tab 4 PPN2'!H59+'Tab 4 PPN3'!H59+'Tab 4 PPN1 (3)'!H59+'Tab 4 PPN1 (4)'!H59+'Tab 4 PPN1 (5)'!H59+'Tab 4 PPN1 (6)'!H59+'Tab 4 PPN1 (7)'!H59+'Tab 4 PPN1 (8)'!H59+'Tab 4 PPN1 (9)'!H59</f>
        <v>215000</v>
      </c>
      <c r="I59" s="334">
        <f>'Tab 3'!I59+'Tab 4 PPN2'!I59+'Tab 4 PPN3'!I59+'Tab 4 PPN1 (3)'!I59+'Tab 4 PPN1 (4)'!I59+'Tab 4 PPN1 (5)'!I59+'Tab 4 PPN1 (6)'!I59+'Tab 4 PPN1 (7)'!I59+'Tab 4 PPN1 (8)'!I59+'Tab 4 PPN1 (9)'!I59</f>
        <v>270000</v>
      </c>
      <c r="J59" s="334">
        <f>'Tab 3'!J59+'Tab 4 PPN2'!J59+'Tab 4 PPN3'!J59+'Tab 4 PPN1 (3)'!J59+'Tab 4 PPN1 (4)'!J59+'Tab 4 PPN1 (5)'!J59+'Tab 4 PPN1 (6)'!J59+'Tab 4 PPN1 (7)'!J59+'Tab 4 PPN1 (8)'!J59+'Tab 4 PPN1 (9)'!J59</f>
        <v>270000</v>
      </c>
      <c r="K59" s="334">
        <f>'Tab 3'!K59+'Tab 4 PPN2'!K59+'Tab 4 PPN3'!K59+'Tab 4 PPN1 (3)'!K59+'Tab 4 PPN1 (4)'!K59+'Tab 4 PPN1 (5)'!K59+'Tab 4 PPN1 (6)'!K59+'Tab 4 PPN1 (7)'!K59+'Tab 4 PPN1 (8)'!K59+'Tab 4 PPN1 (9)'!K59</f>
        <v>0</v>
      </c>
      <c r="L59" s="334">
        <f>'Tab 3'!L59+'Tab 4 PPN2'!L59+'Tab 4 PPN3'!L59+'Tab 4 PPN1 (3)'!L59+'Tab 4 PPN1 (4)'!L59+'Tab 4 PPN1 (5)'!L59+'Tab 4 PPN1 (6)'!L59+'Tab 4 PPN1 (7)'!L59+'Tab 4 PPN1 (8)'!L59+'Tab 4 PPN1 (9)'!L59</f>
        <v>0</v>
      </c>
      <c r="M59" s="334">
        <f>'Tab 3'!M59+'Tab 4 PPN2'!M59+'Tab 4 PPN3'!M59+'Tab 4 PPN1 (3)'!M59+'Tab 4 PPN1 (4)'!M59+'Tab 4 PPN1 (5)'!M59+'Tab 4 PPN1 (6)'!M59+'Tab 4 PPN1 (7)'!M59+'Tab 4 PPN1 (8)'!M59+'Tab 4 PPN1 (9)'!M59</f>
        <v>0</v>
      </c>
      <c r="N59" s="334">
        <f>'Tab 3'!N59+'Tab 4 PPN2'!N59+'Tab 4 PPN3'!N59+'Tab 4 PPN1 (3)'!N59+'Tab 4 PPN1 (4)'!N59+'Tab 4 PPN1 (5)'!N59+'Tab 4 PPN1 (6)'!N59+'Tab 4 PPN1 (7)'!N59+'Tab 4 PPN1 (8)'!N59+'Tab 4 PPN1 (9)'!N59</f>
        <v>0</v>
      </c>
      <c r="O59" s="334">
        <f>'Tab 3'!O59+'Tab 4 PPN2'!O59+'Tab 4 PPN3'!O59+'Tab 4 PPN1 (3)'!O59+'Tab 4 PPN1 (4)'!O59+'Tab 4 PPN1 (5)'!O59+'Tab 4 PPN1 (6)'!O59+'Tab 4 PPN1 (7)'!O59+'Tab 4 PPN1 (8)'!O59+'Tab 4 PPN1 (9)'!O59</f>
        <v>0</v>
      </c>
      <c r="P59" s="334">
        <f>'Tab 3'!P59+'Tab 4 PPN2'!P59+'Tab 4 PPN3'!P59+'Tab 4 PPN1 (3)'!P59+'Tab 4 PPN1 (4)'!P59+'Tab 4 PPN1 (5)'!P59+'Tab 4 PPN1 (6)'!P59+'Tab 4 PPN1 (7)'!P59+'Tab 4 PPN1 (8)'!P59+'Tab 4 PPN1 (9)'!P59</f>
        <v>0</v>
      </c>
      <c r="Q59" s="334">
        <f>'Tab 3'!Q59+'Tab 4 PPN2'!Q59+'Tab 4 PPN3'!Q59+'Tab 4 PPN1 (3)'!Q59+'Tab 4 PPN1 (4)'!Q59+'Tab 4 PPN1 (5)'!Q59+'Tab 4 PPN1 (6)'!Q59+'Tab 4 PPN1 (7)'!Q59+'Tab 4 PPN1 (8)'!Q59+'Tab 4 PPN1 (9)'!Q59</f>
        <v>0</v>
      </c>
      <c r="R59" s="334">
        <f>'Tab 3'!R59+'Tab 4 PPN2'!R59+'Tab 4 PPN3'!R59+'Tab 4 PPN1 (3)'!R59+'Tab 4 PPN1 (4)'!R59+'Tab 4 PPN1 (5)'!R59+'Tab 4 PPN1 (6)'!R59+'Tab 4 PPN1 (7)'!R59+'Tab 4 PPN1 (8)'!R59+'Tab 4 PPN1 (9)'!R59</f>
        <v>0</v>
      </c>
      <c r="S59" s="212">
        <f>SUM(S60:S61)</f>
        <v>0</v>
      </c>
      <c r="T59" s="118">
        <f>SUM(T60:T61)</f>
        <v>0</v>
      </c>
      <c r="U59" s="119">
        <f>SUM(U60:U61)</f>
        <v>0</v>
      </c>
      <c r="W59" s="46"/>
      <c r="X59" s="46"/>
      <c r="Y59" s="46"/>
      <c r="Z59" s="46"/>
    </row>
    <row r="60" spans="1:26" ht="31.5">
      <c r="A60" s="105"/>
      <c r="B60" s="86"/>
      <c r="C60" s="531" t="s">
        <v>247</v>
      </c>
      <c r="D60" s="532">
        <v>614721</v>
      </c>
      <c r="E60" s="280">
        <f>'Tab 3'!E60+'Tab 4 PPN2'!E60+'Tab 4 PPN3'!E60+'Tab 4 PPN1 (3)'!E60+'Tab 4 PPN1 (4)'!E60+'Tab 4 PPN1 (5)'!E60+'Tab 4 PPN1 (6)'!E60+'Tab 4 PPN1 (7)'!E60+'Tab 4 PPN1 (8)'!E60+'Tab 4 PPN1 (9)'!E60</f>
        <v>270000</v>
      </c>
      <c r="F60" s="280">
        <f>'Tab 3'!F60+'Tab 4 PPN2'!F60+'Tab 4 PPN3'!F60+'Tab 4 PPN1 (3)'!F60+'Tab 4 PPN1 (4)'!F60+'Tab 4 PPN1 (5)'!F60+'Tab 4 PPN1 (6)'!F60+'Tab 4 PPN1 (7)'!F60+'Tab 4 PPN1 (8)'!F60+'Tab 4 PPN1 (9)'!F60</f>
        <v>0</v>
      </c>
      <c r="G60" s="280">
        <f>'Tab 3'!G60+'Tab 4 PPN2'!G60+'Tab 4 PPN3'!G60+'Tab 4 PPN1 (3)'!G60+'Tab 4 PPN1 (4)'!G60+'Tab 4 PPN1 (5)'!G60+'Tab 4 PPN1 (6)'!G60+'Tab 4 PPN1 (7)'!G60+'Tab 4 PPN1 (8)'!G60+'Tab 4 PPN1 (9)'!G60</f>
        <v>270000</v>
      </c>
      <c r="H60" s="280">
        <f>'Tab 3'!H60+'Tab 4 PPN2'!H60+'Tab 4 PPN3'!H60+'Tab 4 PPN1 (3)'!H60+'Tab 4 PPN1 (4)'!H60+'Tab 4 PPN1 (5)'!H60+'Tab 4 PPN1 (6)'!H60+'Tab 4 PPN1 (7)'!H60+'Tab 4 PPN1 (8)'!H60+'Tab 4 PPN1 (9)'!H60</f>
        <v>0</v>
      </c>
      <c r="I60" s="280">
        <f>'Tab 3'!I60+'Tab 4 PPN2'!I60+'Tab 4 PPN3'!I60+'Tab 4 PPN1 (3)'!I60+'Tab 4 PPN1 (4)'!I60+'Tab 4 PPN1 (5)'!I60+'Tab 4 PPN1 (6)'!I60+'Tab 4 PPN1 (7)'!I60+'Tab 4 PPN1 (8)'!I60+'Tab 4 PPN1 (9)'!I60</f>
        <v>270000</v>
      </c>
      <c r="J60" s="280">
        <f>'Tab 3'!J60+'Tab 4 PPN2'!J60+'Tab 4 PPN3'!J60+'Tab 4 PPN1 (3)'!J60+'Tab 4 PPN1 (4)'!J60+'Tab 4 PPN1 (5)'!J60+'Tab 4 PPN1 (6)'!J60+'Tab 4 PPN1 (7)'!J60+'Tab 4 PPN1 (8)'!J60+'Tab 4 PPN1 (9)'!J60</f>
        <v>270000</v>
      </c>
      <c r="K60" s="280">
        <f>'Tab 3'!K60+'Tab 4 PPN2'!K60+'Tab 4 PPN3'!K60+'Tab 4 PPN1 (3)'!K60+'Tab 4 PPN1 (4)'!K60+'Tab 4 PPN1 (5)'!K60+'Tab 4 PPN1 (6)'!K60+'Tab 4 PPN1 (7)'!K60+'Tab 4 PPN1 (8)'!K60+'Tab 4 PPN1 (9)'!K60</f>
        <v>0</v>
      </c>
      <c r="L60" s="280">
        <f>'Tab 3'!L60+'Tab 4 PPN2'!L60+'Tab 4 PPN3'!L60+'Tab 4 PPN1 (3)'!L60+'Tab 4 PPN1 (4)'!L60+'Tab 4 PPN1 (5)'!L60+'Tab 4 PPN1 (6)'!L60+'Tab 4 PPN1 (7)'!L60+'Tab 4 PPN1 (8)'!L60+'Tab 4 PPN1 (9)'!L60</f>
        <v>0</v>
      </c>
      <c r="M60" s="280">
        <f>'Tab 3'!M60+'Tab 4 PPN2'!M60+'Tab 4 PPN3'!M60+'Tab 4 PPN1 (3)'!M60+'Tab 4 PPN1 (4)'!M60+'Tab 4 PPN1 (5)'!M60+'Tab 4 PPN1 (6)'!M60+'Tab 4 PPN1 (7)'!M60+'Tab 4 PPN1 (8)'!M60+'Tab 4 PPN1 (9)'!M60</f>
        <v>0</v>
      </c>
      <c r="N60" s="280">
        <f>'Tab 3'!N60+'Tab 4 PPN2'!N60+'Tab 4 PPN3'!N60+'Tab 4 PPN1 (3)'!N60+'Tab 4 PPN1 (4)'!N60+'Tab 4 PPN1 (5)'!N60+'Tab 4 PPN1 (6)'!N60+'Tab 4 PPN1 (7)'!N60+'Tab 4 PPN1 (8)'!N60+'Tab 4 PPN1 (9)'!N60</f>
        <v>0</v>
      </c>
      <c r="O60" s="280">
        <f>'Tab 3'!O60+'Tab 4 PPN2'!O60+'Tab 4 PPN3'!O60+'Tab 4 PPN1 (3)'!O60+'Tab 4 PPN1 (4)'!O60+'Tab 4 PPN1 (5)'!O60+'Tab 4 PPN1 (6)'!O60+'Tab 4 PPN1 (7)'!O60+'Tab 4 PPN1 (8)'!O60+'Tab 4 PPN1 (9)'!O60</f>
        <v>0</v>
      </c>
      <c r="P60" s="280">
        <f>'Tab 3'!P60+'Tab 4 PPN2'!P60+'Tab 4 PPN3'!P60+'Tab 4 PPN1 (3)'!P60+'Tab 4 PPN1 (4)'!P60+'Tab 4 PPN1 (5)'!P60+'Tab 4 PPN1 (6)'!P60+'Tab 4 PPN1 (7)'!P60+'Tab 4 PPN1 (8)'!P60+'Tab 4 PPN1 (9)'!P60</f>
        <v>0</v>
      </c>
      <c r="Q60" s="280">
        <f>'Tab 3'!Q60+'Tab 4 PPN2'!Q60+'Tab 4 PPN3'!Q60+'Tab 4 PPN1 (3)'!Q60+'Tab 4 PPN1 (4)'!Q60+'Tab 4 PPN1 (5)'!Q60+'Tab 4 PPN1 (6)'!Q60+'Tab 4 PPN1 (7)'!Q60+'Tab 4 PPN1 (8)'!Q60+'Tab 4 PPN1 (9)'!Q60</f>
        <v>0</v>
      </c>
      <c r="R60" s="280">
        <f>'Tab 3'!R60+'Tab 4 PPN2'!R60+'Tab 4 PPN3'!R60+'Tab 4 PPN1 (3)'!R60+'Tab 4 PPN1 (4)'!R60+'Tab 4 PPN1 (5)'!R60+'Tab 4 PPN1 (6)'!R60+'Tab 4 PPN1 (7)'!R60+'Tab 4 PPN1 (8)'!R60+'Tab 4 PPN1 (9)'!R60</f>
        <v>0</v>
      </c>
      <c r="S60" s="209"/>
      <c r="T60" s="189"/>
      <c r="U60" s="190"/>
      <c r="W60" s="46"/>
      <c r="X60" s="46"/>
      <c r="Y60" s="46"/>
      <c r="Z60" s="46"/>
    </row>
    <row r="61" spans="1:26" ht="27.75">
      <c r="A61" s="105"/>
      <c r="B61" s="86"/>
      <c r="C61" s="531" t="s">
        <v>248</v>
      </c>
      <c r="D61" s="532">
        <v>614721</v>
      </c>
      <c r="E61" s="280">
        <f>'Tab 3'!E61+'Tab 4 PPN2'!E61+'Tab 4 PPN3'!E61+'Tab 4 PPN1 (3)'!E61+'Tab 4 PPN1 (4)'!E61+'Tab 4 PPN1 (5)'!E61+'Tab 4 PPN1 (6)'!E61+'Tab 4 PPN1 (7)'!E61+'Tab 4 PPN1 (8)'!E61+'Tab 4 PPN1 (9)'!E61</f>
        <v>215000</v>
      </c>
      <c r="F61" s="280">
        <f>'Tab 3'!F61+'Tab 4 PPN2'!F61+'Tab 4 PPN3'!F61+'Tab 4 PPN1 (3)'!F61+'Tab 4 PPN1 (4)'!F61+'Tab 4 PPN1 (5)'!F61+'Tab 4 PPN1 (6)'!F61+'Tab 4 PPN1 (7)'!F61+'Tab 4 PPN1 (8)'!F61+'Tab 4 PPN1 (9)'!F61</f>
        <v>0</v>
      </c>
      <c r="G61" s="280">
        <f>'Tab 3'!G61+'Tab 4 PPN2'!G61+'Tab 4 PPN3'!G61+'Tab 4 PPN1 (3)'!G61+'Tab 4 PPN1 (4)'!G61+'Tab 4 PPN1 (5)'!G61+'Tab 4 PPN1 (6)'!G61+'Tab 4 PPN1 (7)'!G61+'Tab 4 PPN1 (8)'!G61+'Tab 4 PPN1 (9)'!G61</f>
        <v>215000</v>
      </c>
      <c r="H61" s="280">
        <f>'Tab 3'!H61+'Tab 4 PPN2'!H61+'Tab 4 PPN3'!H61+'Tab 4 PPN1 (3)'!H61+'Tab 4 PPN1 (4)'!H61+'Tab 4 PPN1 (5)'!H61+'Tab 4 PPN1 (6)'!H61+'Tab 4 PPN1 (7)'!H61+'Tab 4 PPN1 (8)'!H61+'Tab 4 PPN1 (9)'!H61</f>
        <v>215000</v>
      </c>
      <c r="I61" s="280">
        <f>'Tab 3'!I61+'Tab 4 PPN2'!I61+'Tab 4 PPN3'!I61+'Tab 4 PPN1 (3)'!I61+'Tab 4 PPN1 (4)'!I61+'Tab 4 PPN1 (5)'!I61+'Tab 4 PPN1 (6)'!I61+'Tab 4 PPN1 (7)'!I61+'Tab 4 PPN1 (8)'!I61+'Tab 4 PPN1 (9)'!I61</f>
        <v>0</v>
      </c>
      <c r="J61" s="280">
        <f>'Tab 3'!J61+'Tab 4 PPN2'!J61+'Tab 4 PPN3'!J61+'Tab 4 PPN1 (3)'!J61+'Tab 4 PPN1 (4)'!J61+'Tab 4 PPN1 (5)'!J61+'Tab 4 PPN1 (6)'!J61+'Tab 4 PPN1 (7)'!J61+'Tab 4 PPN1 (8)'!J61+'Tab 4 PPN1 (9)'!J61</f>
        <v>0</v>
      </c>
      <c r="K61" s="280">
        <f>'Tab 3'!K61+'Tab 4 PPN2'!K61+'Tab 4 PPN3'!K61+'Tab 4 PPN1 (3)'!K61+'Tab 4 PPN1 (4)'!K61+'Tab 4 PPN1 (5)'!K61+'Tab 4 PPN1 (6)'!K61+'Tab 4 PPN1 (7)'!K61+'Tab 4 PPN1 (8)'!K61+'Tab 4 PPN1 (9)'!K61</f>
        <v>0</v>
      </c>
      <c r="L61" s="280">
        <f>'Tab 3'!L61+'Tab 4 PPN2'!L61+'Tab 4 PPN3'!L61+'Tab 4 PPN1 (3)'!L61+'Tab 4 PPN1 (4)'!L61+'Tab 4 PPN1 (5)'!L61+'Tab 4 PPN1 (6)'!L61+'Tab 4 PPN1 (7)'!L61+'Tab 4 PPN1 (8)'!L61+'Tab 4 PPN1 (9)'!L61</f>
        <v>0</v>
      </c>
      <c r="M61" s="280">
        <f>'Tab 3'!M61+'Tab 4 PPN2'!M61+'Tab 4 PPN3'!M61+'Tab 4 PPN1 (3)'!M61+'Tab 4 PPN1 (4)'!M61+'Tab 4 PPN1 (5)'!M61+'Tab 4 PPN1 (6)'!M61+'Tab 4 PPN1 (7)'!M61+'Tab 4 PPN1 (8)'!M61+'Tab 4 PPN1 (9)'!M61</f>
        <v>0</v>
      </c>
      <c r="N61" s="280">
        <f>'Tab 3'!N61+'Tab 4 PPN2'!N61+'Tab 4 PPN3'!N61+'Tab 4 PPN1 (3)'!N61+'Tab 4 PPN1 (4)'!N61+'Tab 4 PPN1 (5)'!N61+'Tab 4 PPN1 (6)'!N61+'Tab 4 PPN1 (7)'!N61+'Tab 4 PPN1 (8)'!N61+'Tab 4 PPN1 (9)'!N61</f>
        <v>0</v>
      </c>
      <c r="O61" s="280">
        <f>'Tab 3'!O61+'Tab 4 PPN2'!O61+'Tab 4 PPN3'!O61+'Tab 4 PPN1 (3)'!O61+'Tab 4 PPN1 (4)'!O61+'Tab 4 PPN1 (5)'!O61+'Tab 4 PPN1 (6)'!O61+'Tab 4 PPN1 (7)'!O61+'Tab 4 PPN1 (8)'!O61+'Tab 4 PPN1 (9)'!O61</f>
        <v>0</v>
      </c>
      <c r="P61" s="280">
        <f>'Tab 3'!P61+'Tab 4 PPN2'!P61+'Tab 4 PPN3'!P61+'Tab 4 PPN1 (3)'!P61+'Tab 4 PPN1 (4)'!P61+'Tab 4 PPN1 (5)'!P61+'Tab 4 PPN1 (6)'!P61+'Tab 4 PPN1 (7)'!P61+'Tab 4 PPN1 (8)'!P61+'Tab 4 PPN1 (9)'!P61</f>
        <v>0</v>
      </c>
      <c r="Q61" s="280">
        <f>'Tab 3'!Q61+'Tab 4 PPN2'!Q61+'Tab 4 PPN3'!Q61+'Tab 4 PPN1 (3)'!Q61+'Tab 4 PPN1 (4)'!Q61+'Tab 4 PPN1 (5)'!Q61+'Tab 4 PPN1 (6)'!Q61+'Tab 4 PPN1 (7)'!Q61+'Tab 4 PPN1 (8)'!Q61+'Tab 4 PPN1 (9)'!Q61</f>
        <v>0</v>
      </c>
      <c r="R61" s="280">
        <f>'Tab 3'!R61+'Tab 4 PPN2'!R61+'Tab 4 PPN3'!R61+'Tab 4 PPN1 (3)'!R61+'Tab 4 PPN1 (4)'!R61+'Tab 4 PPN1 (5)'!R61+'Tab 4 PPN1 (6)'!R61+'Tab 4 PPN1 (7)'!R61+'Tab 4 PPN1 (8)'!R61+'Tab 4 PPN1 (9)'!R61</f>
        <v>0</v>
      </c>
      <c r="S61" s="209"/>
      <c r="T61" s="189"/>
      <c r="U61" s="190"/>
      <c r="W61" s="46"/>
      <c r="X61" s="46"/>
      <c r="Y61" s="46"/>
      <c r="Z61" s="46"/>
    </row>
    <row r="62" spans="1:26" ht="27">
      <c r="A62" s="105"/>
      <c r="B62" s="335">
        <v>5</v>
      </c>
      <c r="C62" s="336" t="s">
        <v>47</v>
      </c>
      <c r="D62" s="335">
        <v>614800</v>
      </c>
      <c r="E62" s="334">
        <f>'Tab 3'!E62+'Tab 4 PPN2'!E62+'Tab 4 PPN3'!E62+'Tab 4 PPN1 (3)'!E62+'Tab 4 PPN1 (4)'!E62+'Tab 4 PPN1 (5)'!E62+'Tab 4 PPN1 (6)'!E62+'Tab 4 PPN1 (7)'!E62+'Tab 4 PPN1 (8)'!E62+'Tab 4 PPN1 (9)'!E62</f>
        <v>0</v>
      </c>
      <c r="F62" s="334">
        <f>'Tab 3'!F62+'Tab 4 PPN2'!F62+'Tab 4 PPN3'!F62+'Tab 4 PPN1 (3)'!F62+'Tab 4 PPN1 (4)'!F62+'Tab 4 PPN1 (5)'!F62+'Tab 4 PPN1 (6)'!F62+'Tab 4 PPN1 (7)'!F62+'Tab 4 PPN1 (8)'!F62+'Tab 4 PPN1 (9)'!F62</f>
        <v>0</v>
      </c>
      <c r="G62" s="334">
        <f>'Tab 3'!G62+'Tab 4 PPN2'!G62+'Tab 4 PPN3'!G62+'Tab 4 PPN1 (3)'!G62+'Tab 4 PPN1 (4)'!G62+'Tab 4 PPN1 (5)'!G62+'Tab 4 PPN1 (6)'!G62+'Tab 4 PPN1 (7)'!G62+'Tab 4 PPN1 (8)'!G62+'Tab 4 PPN1 (9)'!G62</f>
        <v>0</v>
      </c>
      <c r="H62" s="334">
        <f>'Tab 3'!H62+'Tab 4 PPN2'!H62+'Tab 4 PPN3'!H62+'Tab 4 PPN1 (3)'!H62+'Tab 4 PPN1 (4)'!H62+'Tab 4 PPN1 (5)'!H62+'Tab 4 PPN1 (6)'!H62+'Tab 4 PPN1 (7)'!H62+'Tab 4 PPN1 (8)'!H62+'Tab 4 PPN1 (9)'!H62</f>
        <v>0</v>
      </c>
      <c r="I62" s="334">
        <f>'Tab 3'!I62+'Tab 4 PPN2'!I62+'Tab 4 PPN3'!I62+'Tab 4 PPN1 (3)'!I62+'Tab 4 PPN1 (4)'!I62+'Tab 4 PPN1 (5)'!I62+'Tab 4 PPN1 (6)'!I62+'Tab 4 PPN1 (7)'!I62+'Tab 4 PPN1 (8)'!I62+'Tab 4 PPN1 (9)'!I62</f>
        <v>0</v>
      </c>
      <c r="J62" s="334">
        <f>'Tab 3'!J62+'Tab 4 PPN2'!J62+'Tab 4 PPN3'!J62+'Tab 4 PPN1 (3)'!J62+'Tab 4 PPN1 (4)'!J62+'Tab 4 PPN1 (5)'!J62+'Tab 4 PPN1 (6)'!J62+'Tab 4 PPN1 (7)'!J62+'Tab 4 PPN1 (8)'!J62+'Tab 4 PPN1 (9)'!J62</f>
        <v>0</v>
      </c>
      <c r="K62" s="334">
        <f>'Tab 3'!K62+'Tab 4 PPN2'!K62+'Tab 4 PPN3'!K62+'Tab 4 PPN1 (3)'!K62+'Tab 4 PPN1 (4)'!K62+'Tab 4 PPN1 (5)'!K62+'Tab 4 PPN1 (6)'!K62+'Tab 4 PPN1 (7)'!K62+'Tab 4 PPN1 (8)'!K62+'Tab 4 PPN1 (9)'!K62</f>
        <v>0</v>
      </c>
      <c r="L62" s="334">
        <f>'Tab 3'!L62+'Tab 4 PPN2'!L62+'Tab 4 PPN3'!L62+'Tab 4 PPN1 (3)'!L62+'Tab 4 PPN1 (4)'!L62+'Tab 4 PPN1 (5)'!L62+'Tab 4 PPN1 (6)'!L62+'Tab 4 PPN1 (7)'!L62+'Tab 4 PPN1 (8)'!L62+'Tab 4 PPN1 (9)'!L62</f>
        <v>0</v>
      </c>
      <c r="M62" s="334">
        <f>'Tab 3'!M62+'Tab 4 PPN2'!M62+'Tab 4 PPN3'!M62+'Tab 4 PPN1 (3)'!M62+'Tab 4 PPN1 (4)'!M62+'Tab 4 PPN1 (5)'!M62+'Tab 4 PPN1 (6)'!M62+'Tab 4 PPN1 (7)'!M62+'Tab 4 PPN1 (8)'!M62+'Tab 4 PPN1 (9)'!M62</f>
        <v>0</v>
      </c>
      <c r="N62" s="334">
        <f>'Tab 3'!N62+'Tab 4 PPN2'!N62+'Tab 4 PPN3'!N62+'Tab 4 PPN1 (3)'!N62+'Tab 4 PPN1 (4)'!N62+'Tab 4 PPN1 (5)'!N62+'Tab 4 PPN1 (6)'!N62+'Tab 4 PPN1 (7)'!N62+'Tab 4 PPN1 (8)'!N62+'Tab 4 PPN1 (9)'!N62</f>
        <v>0</v>
      </c>
      <c r="O62" s="334">
        <f>'Tab 3'!O62+'Tab 4 PPN2'!O62+'Tab 4 PPN3'!O62+'Tab 4 PPN1 (3)'!O62+'Tab 4 PPN1 (4)'!O62+'Tab 4 PPN1 (5)'!O62+'Tab 4 PPN1 (6)'!O62+'Tab 4 PPN1 (7)'!O62+'Tab 4 PPN1 (8)'!O62+'Tab 4 PPN1 (9)'!O62</f>
        <v>0</v>
      </c>
      <c r="P62" s="334">
        <f>'Tab 3'!P62+'Tab 4 PPN2'!P62+'Tab 4 PPN3'!P62+'Tab 4 PPN1 (3)'!P62+'Tab 4 PPN1 (4)'!P62+'Tab 4 PPN1 (5)'!P62+'Tab 4 PPN1 (6)'!P62+'Tab 4 PPN1 (7)'!P62+'Tab 4 PPN1 (8)'!P62+'Tab 4 PPN1 (9)'!P62</f>
        <v>0</v>
      </c>
      <c r="Q62" s="334">
        <f>'Tab 3'!Q62+'Tab 4 PPN2'!Q62+'Tab 4 PPN3'!Q62+'Tab 4 PPN1 (3)'!Q62+'Tab 4 PPN1 (4)'!Q62+'Tab 4 PPN1 (5)'!Q62+'Tab 4 PPN1 (6)'!Q62+'Tab 4 PPN1 (7)'!Q62+'Tab 4 PPN1 (8)'!Q62+'Tab 4 PPN1 (9)'!Q62</f>
        <v>0</v>
      </c>
      <c r="R62" s="334">
        <f>'Tab 3'!R62+'Tab 4 PPN2'!R62+'Tab 4 PPN3'!R62+'Tab 4 PPN1 (3)'!R62+'Tab 4 PPN1 (4)'!R62+'Tab 4 PPN1 (5)'!R62+'Tab 4 PPN1 (6)'!R62+'Tab 4 PPN1 (7)'!R62+'Tab 4 PPN1 (8)'!R62+'Tab 4 PPN1 (9)'!R62</f>
        <v>0</v>
      </c>
      <c r="S62" s="206">
        <f>S63</f>
        <v>0</v>
      </c>
      <c r="T62" s="181">
        <f>T63</f>
        <v>0</v>
      </c>
      <c r="U62" s="182">
        <f>U63</f>
        <v>0</v>
      </c>
      <c r="W62" s="46"/>
      <c r="X62" s="46"/>
      <c r="Y62" s="46"/>
      <c r="Z62" s="46"/>
    </row>
    <row r="63" spans="1:26" ht="27.75">
      <c r="A63" s="105"/>
      <c r="B63" s="86"/>
      <c r="C63" s="85"/>
      <c r="D63" s="86"/>
      <c r="E63" s="280">
        <f>'Tab 3'!E63+'Tab 4 PPN2'!E63+'Tab 4 PPN3'!E63+'Tab 4 PPN1 (3)'!E63+'Tab 4 PPN1 (4)'!E63+'Tab 4 PPN1 (5)'!E63+'Tab 4 PPN1 (6)'!E63+'Tab 4 PPN1 (7)'!E63+'Tab 4 PPN1 (8)'!E63+'Tab 4 PPN1 (9)'!E63</f>
        <v>0</v>
      </c>
      <c r="F63" s="280">
        <f>'Tab 3'!F63+'Tab 4 PPN2'!F63+'Tab 4 PPN3'!F63+'Tab 4 PPN1 (3)'!F63+'Tab 4 PPN1 (4)'!F63+'Tab 4 PPN1 (5)'!F63+'Tab 4 PPN1 (6)'!F63+'Tab 4 PPN1 (7)'!F63+'Tab 4 PPN1 (8)'!F63+'Tab 4 PPN1 (9)'!F63</f>
        <v>0</v>
      </c>
      <c r="G63" s="280">
        <f>'Tab 3'!G63+'Tab 4 PPN2'!G63+'Tab 4 PPN3'!G63+'Tab 4 PPN1 (3)'!G63+'Tab 4 PPN1 (4)'!G63+'Tab 4 PPN1 (5)'!G63+'Tab 4 PPN1 (6)'!G63+'Tab 4 PPN1 (7)'!G63+'Tab 4 PPN1 (8)'!G63+'Tab 4 PPN1 (9)'!G63</f>
        <v>0</v>
      </c>
      <c r="H63" s="280">
        <f>'Tab 3'!H63+'Tab 4 PPN2'!H63+'Tab 4 PPN3'!H63+'Tab 4 PPN1 (3)'!H63+'Tab 4 PPN1 (4)'!H63+'Tab 4 PPN1 (5)'!H63+'Tab 4 PPN1 (6)'!H63+'Tab 4 PPN1 (7)'!H63+'Tab 4 PPN1 (8)'!H63+'Tab 4 PPN1 (9)'!H63</f>
        <v>0</v>
      </c>
      <c r="I63" s="280">
        <f>'Tab 3'!I63+'Tab 4 PPN2'!I63+'Tab 4 PPN3'!I63+'Tab 4 PPN1 (3)'!I63+'Tab 4 PPN1 (4)'!I63+'Tab 4 PPN1 (5)'!I63+'Tab 4 PPN1 (6)'!I63+'Tab 4 PPN1 (7)'!I63+'Tab 4 PPN1 (8)'!I63+'Tab 4 PPN1 (9)'!I63</f>
        <v>0</v>
      </c>
      <c r="J63" s="280">
        <f>'Tab 3'!J63+'Tab 4 PPN2'!J63+'Tab 4 PPN3'!J63+'Tab 4 PPN1 (3)'!J63+'Tab 4 PPN1 (4)'!J63+'Tab 4 PPN1 (5)'!J63+'Tab 4 PPN1 (6)'!J63+'Tab 4 PPN1 (7)'!J63+'Tab 4 PPN1 (8)'!J63+'Tab 4 PPN1 (9)'!J63</f>
        <v>0</v>
      </c>
      <c r="K63" s="280">
        <f>'Tab 3'!K63+'Tab 4 PPN2'!K63+'Tab 4 PPN3'!K63+'Tab 4 PPN1 (3)'!K63+'Tab 4 PPN1 (4)'!K63+'Tab 4 PPN1 (5)'!K63+'Tab 4 PPN1 (6)'!K63+'Tab 4 PPN1 (7)'!K63+'Tab 4 PPN1 (8)'!K63+'Tab 4 PPN1 (9)'!K63</f>
        <v>0</v>
      </c>
      <c r="L63" s="280">
        <f>'Tab 3'!L63+'Tab 4 PPN2'!L63+'Tab 4 PPN3'!L63+'Tab 4 PPN1 (3)'!L63+'Tab 4 PPN1 (4)'!L63+'Tab 4 PPN1 (5)'!L63+'Tab 4 PPN1 (6)'!L63+'Tab 4 PPN1 (7)'!L63+'Tab 4 PPN1 (8)'!L63+'Tab 4 PPN1 (9)'!L63</f>
        <v>0</v>
      </c>
      <c r="M63" s="280">
        <f>'Tab 3'!M63+'Tab 4 PPN2'!M63+'Tab 4 PPN3'!M63+'Tab 4 PPN1 (3)'!M63+'Tab 4 PPN1 (4)'!M63+'Tab 4 PPN1 (5)'!M63+'Tab 4 PPN1 (6)'!M63+'Tab 4 PPN1 (7)'!M63+'Tab 4 PPN1 (8)'!M63+'Tab 4 PPN1 (9)'!M63</f>
        <v>0</v>
      </c>
      <c r="N63" s="280">
        <f>'Tab 3'!N63+'Tab 4 PPN2'!N63+'Tab 4 PPN3'!N63+'Tab 4 PPN1 (3)'!N63+'Tab 4 PPN1 (4)'!N63+'Tab 4 PPN1 (5)'!N63+'Tab 4 PPN1 (6)'!N63+'Tab 4 PPN1 (7)'!N63+'Tab 4 PPN1 (8)'!N63+'Tab 4 PPN1 (9)'!N63</f>
        <v>0</v>
      </c>
      <c r="O63" s="280">
        <f>'Tab 3'!O63+'Tab 4 PPN2'!O63+'Tab 4 PPN3'!O63+'Tab 4 PPN1 (3)'!O63+'Tab 4 PPN1 (4)'!O63+'Tab 4 PPN1 (5)'!O63+'Tab 4 PPN1 (6)'!O63+'Tab 4 PPN1 (7)'!O63+'Tab 4 PPN1 (8)'!O63+'Tab 4 PPN1 (9)'!O63</f>
        <v>0</v>
      </c>
      <c r="P63" s="280">
        <f>'Tab 3'!P63+'Tab 4 PPN2'!P63+'Tab 4 PPN3'!P63+'Tab 4 PPN1 (3)'!P63+'Tab 4 PPN1 (4)'!P63+'Tab 4 PPN1 (5)'!P63+'Tab 4 PPN1 (6)'!P63+'Tab 4 PPN1 (7)'!P63+'Tab 4 PPN1 (8)'!P63+'Tab 4 PPN1 (9)'!P63</f>
        <v>0</v>
      </c>
      <c r="Q63" s="280">
        <f>'Tab 3'!Q63+'Tab 4 PPN2'!Q63+'Tab 4 PPN3'!Q63+'Tab 4 PPN1 (3)'!Q63+'Tab 4 PPN1 (4)'!Q63+'Tab 4 PPN1 (5)'!Q63+'Tab 4 PPN1 (6)'!Q63+'Tab 4 PPN1 (7)'!Q63+'Tab 4 PPN1 (8)'!Q63+'Tab 4 PPN1 (9)'!Q63</f>
        <v>0</v>
      </c>
      <c r="R63" s="280">
        <f>'Tab 3'!R63+'Tab 4 PPN2'!R63+'Tab 4 PPN3'!R63+'Tab 4 PPN1 (3)'!R63+'Tab 4 PPN1 (4)'!R63+'Tab 4 PPN1 (5)'!R63+'Tab 4 PPN1 (6)'!R63+'Tab 4 PPN1 (7)'!R63+'Tab 4 PPN1 (8)'!R63+'Tab 4 PPN1 (9)'!R63</f>
        <v>0</v>
      </c>
      <c r="S63" s="209"/>
      <c r="T63" s="189"/>
      <c r="U63" s="190"/>
      <c r="W63" s="46"/>
      <c r="X63" s="46"/>
      <c r="Y63" s="46"/>
      <c r="Z63" s="46"/>
    </row>
    <row r="64" spans="1:26" ht="27">
      <c r="A64" s="105"/>
      <c r="B64" s="335">
        <v>6</v>
      </c>
      <c r="C64" s="336" t="s">
        <v>48</v>
      </c>
      <c r="D64" s="335">
        <v>614900</v>
      </c>
      <c r="E64" s="334">
        <f>'Tab 3'!E64+'Tab 4 PPN2'!E64+'Tab 4 PPN3'!E64+'Tab 4 PPN1 (3)'!E64+'Tab 4 PPN1 (4)'!E64+'Tab 4 PPN1 (5)'!E64+'Tab 4 PPN1 (6)'!E64+'Tab 4 PPN1 (7)'!E64+'Tab 4 PPN1 (8)'!E64+'Tab 4 PPN1 (9)'!E64</f>
        <v>0</v>
      </c>
      <c r="F64" s="334">
        <f>'Tab 3'!F64+'Tab 4 PPN2'!F64+'Tab 4 PPN3'!F64+'Tab 4 PPN1 (3)'!F64+'Tab 4 PPN1 (4)'!F64+'Tab 4 PPN1 (5)'!F64+'Tab 4 PPN1 (6)'!F64+'Tab 4 PPN1 (7)'!F64+'Tab 4 PPN1 (8)'!F64+'Tab 4 PPN1 (9)'!F64</f>
        <v>0</v>
      </c>
      <c r="G64" s="334">
        <f>'Tab 3'!G64+'Tab 4 PPN2'!G64+'Tab 4 PPN3'!G64+'Tab 4 PPN1 (3)'!G64+'Tab 4 PPN1 (4)'!G64+'Tab 4 PPN1 (5)'!G64+'Tab 4 PPN1 (6)'!G64+'Tab 4 PPN1 (7)'!G64+'Tab 4 PPN1 (8)'!G64+'Tab 4 PPN1 (9)'!G64</f>
        <v>0</v>
      </c>
      <c r="H64" s="334">
        <f>'Tab 3'!H64+'Tab 4 PPN2'!H64+'Tab 4 PPN3'!H64+'Tab 4 PPN1 (3)'!H64+'Tab 4 PPN1 (4)'!H64+'Tab 4 PPN1 (5)'!H64+'Tab 4 PPN1 (6)'!H64+'Tab 4 PPN1 (7)'!H64+'Tab 4 PPN1 (8)'!H64+'Tab 4 PPN1 (9)'!H64</f>
        <v>0</v>
      </c>
      <c r="I64" s="334">
        <f>'Tab 3'!I64+'Tab 4 PPN2'!I64+'Tab 4 PPN3'!I64+'Tab 4 PPN1 (3)'!I64+'Tab 4 PPN1 (4)'!I64+'Tab 4 PPN1 (5)'!I64+'Tab 4 PPN1 (6)'!I64+'Tab 4 PPN1 (7)'!I64+'Tab 4 PPN1 (8)'!I64+'Tab 4 PPN1 (9)'!I64</f>
        <v>0</v>
      </c>
      <c r="J64" s="334">
        <f>'Tab 3'!J64+'Tab 4 PPN2'!J64+'Tab 4 PPN3'!J64+'Tab 4 PPN1 (3)'!J64+'Tab 4 PPN1 (4)'!J64+'Tab 4 PPN1 (5)'!J64+'Tab 4 PPN1 (6)'!J64+'Tab 4 PPN1 (7)'!J64+'Tab 4 PPN1 (8)'!J64+'Tab 4 PPN1 (9)'!J64</f>
        <v>0</v>
      </c>
      <c r="K64" s="334">
        <f>'Tab 3'!K64+'Tab 4 PPN2'!K64+'Tab 4 PPN3'!K64+'Tab 4 PPN1 (3)'!K64+'Tab 4 PPN1 (4)'!K64+'Tab 4 PPN1 (5)'!K64+'Tab 4 PPN1 (6)'!K64+'Tab 4 PPN1 (7)'!K64+'Tab 4 PPN1 (8)'!K64+'Tab 4 PPN1 (9)'!K64</f>
        <v>0</v>
      </c>
      <c r="L64" s="334">
        <f>'Tab 3'!L64+'Tab 4 PPN2'!L64+'Tab 4 PPN3'!L64+'Tab 4 PPN1 (3)'!L64+'Tab 4 PPN1 (4)'!L64+'Tab 4 PPN1 (5)'!L64+'Tab 4 PPN1 (6)'!L64+'Tab 4 PPN1 (7)'!L64+'Tab 4 PPN1 (8)'!L64+'Tab 4 PPN1 (9)'!L64</f>
        <v>0</v>
      </c>
      <c r="M64" s="334">
        <f>'Tab 3'!M64+'Tab 4 PPN2'!M64+'Tab 4 PPN3'!M64+'Tab 4 PPN1 (3)'!M64+'Tab 4 PPN1 (4)'!M64+'Tab 4 PPN1 (5)'!M64+'Tab 4 PPN1 (6)'!M64+'Tab 4 PPN1 (7)'!M64+'Tab 4 PPN1 (8)'!M64+'Tab 4 PPN1 (9)'!M64</f>
        <v>0</v>
      </c>
      <c r="N64" s="334">
        <f>'Tab 3'!N64+'Tab 4 PPN2'!N64+'Tab 4 PPN3'!N64+'Tab 4 PPN1 (3)'!N64+'Tab 4 PPN1 (4)'!N64+'Tab 4 PPN1 (5)'!N64+'Tab 4 PPN1 (6)'!N64+'Tab 4 PPN1 (7)'!N64+'Tab 4 PPN1 (8)'!N64+'Tab 4 PPN1 (9)'!N64</f>
        <v>0</v>
      </c>
      <c r="O64" s="334">
        <f>'Tab 3'!O64+'Tab 4 PPN2'!O64+'Tab 4 PPN3'!O64+'Tab 4 PPN1 (3)'!O64+'Tab 4 PPN1 (4)'!O64+'Tab 4 PPN1 (5)'!O64+'Tab 4 PPN1 (6)'!O64+'Tab 4 PPN1 (7)'!O64+'Tab 4 PPN1 (8)'!O64+'Tab 4 PPN1 (9)'!O64</f>
        <v>0</v>
      </c>
      <c r="P64" s="334">
        <f>'Tab 3'!P64+'Tab 4 PPN2'!P64+'Tab 4 PPN3'!P64+'Tab 4 PPN1 (3)'!P64+'Tab 4 PPN1 (4)'!P64+'Tab 4 PPN1 (5)'!P64+'Tab 4 PPN1 (6)'!P64+'Tab 4 PPN1 (7)'!P64+'Tab 4 PPN1 (8)'!P64+'Tab 4 PPN1 (9)'!P64</f>
        <v>0</v>
      </c>
      <c r="Q64" s="334">
        <f>'Tab 3'!Q64+'Tab 4 PPN2'!Q64+'Tab 4 PPN3'!Q64+'Tab 4 PPN1 (3)'!Q64+'Tab 4 PPN1 (4)'!Q64+'Tab 4 PPN1 (5)'!Q64+'Tab 4 PPN1 (6)'!Q64+'Tab 4 PPN1 (7)'!Q64+'Tab 4 PPN1 (8)'!Q64+'Tab 4 PPN1 (9)'!Q64</f>
        <v>0</v>
      </c>
      <c r="R64" s="334">
        <f>'Tab 3'!R64+'Tab 4 PPN2'!R64+'Tab 4 PPN3'!R64+'Tab 4 PPN1 (3)'!R64+'Tab 4 PPN1 (4)'!R64+'Tab 4 PPN1 (5)'!R64+'Tab 4 PPN1 (6)'!R64+'Tab 4 PPN1 (7)'!R64+'Tab 4 PPN1 (8)'!R64+'Tab 4 PPN1 (9)'!R64</f>
        <v>0</v>
      </c>
      <c r="S64" s="206">
        <f>S65</f>
        <v>0</v>
      </c>
      <c r="T64" s="181">
        <f>T65</f>
        <v>0</v>
      </c>
      <c r="U64" s="182">
        <f>U65</f>
        <v>0</v>
      </c>
      <c r="W64" s="46"/>
      <c r="X64" s="46"/>
      <c r="Y64" s="46"/>
      <c r="Z64" s="46"/>
    </row>
    <row r="65" spans="1:26" ht="27.75">
      <c r="A65" s="105"/>
      <c r="B65" s="77"/>
      <c r="C65" s="78"/>
      <c r="D65" s="77"/>
      <c r="E65" s="280">
        <f>'Tab 3'!E65+'Tab 4 PPN2'!E65+'Tab 4 PPN3'!E65+'Tab 4 PPN1 (3)'!E65+'Tab 4 PPN1 (4)'!E65+'Tab 4 PPN1 (5)'!E65+'Tab 4 PPN1 (6)'!E65+'Tab 4 PPN1 (7)'!E65+'Tab 4 PPN1 (8)'!E65+'Tab 4 PPN1 (9)'!E65</f>
        <v>0</v>
      </c>
      <c r="F65" s="280">
        <f>'Tab 3'!F65+'Tab 4 PPN2'!F65+'Tab 4 PPN3'!F65+'Tab 4 PPN1 (3)'!F65+'Tab 4 PPN1 (4)'!F65+'Tab 4 PPN1 (5)'!F65+'Tab 4 PPN1 (6)'!F65+'Tab 4 PPN1 (7)'!F65+'Tab 4 PPN1 (8)'!F65+'Tab 4 PPN1 (9)'!F65</f>
        <v>0</v>
      </c>
      <c r="G65" s="280">
        <f>'Tab 3'!G65+'Tab 4 PPN2'!G65+'Tab 4 PPN3'!G65+'Tab 4 PPN1 (3)'!G65+'Tab 4 PPN1 (4)'!G65+'Tab 4 PPN1 (5)'!G65+'Tab 4 PPN1 (6)'!G65+'Tab 4 PPN1 (7)'!G65+'Tab 4 PPN1 (8)'!G65+'Tab 4 PPN1 (9)'!G65</f>
        <v>0</v>
      </c>
      <c r="H65" s="280">
        <f>'Tab 3'!H65+'Tab 4 PPN2'!H65+'Tab 4 PPN3'!H65+'Tab 4 PPN1 (3)'!H65+'Tab 4 PPN1 (4)'!H65+'Tab 4 PPN1 (5)'!H65+'Tab 4 PPN1 (6)'!H65+'Tab 4 PPN1 (7)'!H65+'Tab 4 PPN1 (8)'!H65+'Tab 4 PPN1 (9)'!H65</f>
        <v>0</v>
      </c>
      <c r="I65" s="280">
        <f>'Tab 3'!I65+'Tab 4 PPN2'!I65+'Tab 4 PPN3'!I65+'Tab 4 PPN1 (3)'!I65+'Tab 4 PPN1 (4)'!I65+'Tab 4 PPN1 (5)'!I65+'Tab 4 PPN1 (6)'!I65+'Tab 4 PPN1 (7)'!I65+'Tab 4 PPN1 (8)'!I65+'Tab 4 PPN1 (9)'!I65</f>
        <v>0</v>
      </c>
      <c r="J65" s="280">
        <f>'Tab 3'!J65+'Tab 4 PPN2'!J65+'Tab 4 PPN3'!J65+'Tab 4 PPN1 (3)'!J65+'Tab 4 PPN1 (4)'!J65+'Tab 4 PPN1 (5)'!J65+'Tab 4 PPN1 (6)'!J65+'Tab 4 PPN1 (7)'!J65+'Tab 4 PPN1 (8)'!J65+'Tab 4 PPN1 (9)'!J65</f>
        <v>0</v>
      </c>
      <c r="K65" s="280">
        <f>'Tab 3'!K65+'Tab 4 PPN2'!K65+'Tab 4 PPN3'!K65+'Tab 4 PPN1 (3)'!K65+'Tab 4 PPN1 (4)'!K65+'Tab 4 PPN1 (5)'!K65+'Tab 4 PPN1 (6)'!K65+'Tab 4 PPN1 (7)'!K65+'Tab 4 PPN1 (8)'!K65+'Tab 4 PPN1 (9)'!K65</f>
        <v>0</v>
      </c>
      <c r="L65" s="280">
        <f>'Tab 3'!L65+'Tab 4 PPN2'!L65+'Tab 4 PPN3'!L65+'Tab 4 PPN1 (3)'!L65+'Tab 4 PPN1 (4)'!L65+'Tab 4 PPN1 (5)'!L65+'Tab 4 PPN1 (6)'!L65+'Tab 4 PPN1 (7)'!L65+'Tab 4 PPN1 (8)'!L65+'Tab 4 PPN1 (9)'!L65</f>
        <v>0</v>
      </c>
      <c r="M65" s="280">
        <f>'Tab 3'!M65+'Tab 4 PPN2'!M65+'Tab 4 PPN3'!M65+'Tab 4 PPN1 (3)'!M65+'Tab 4 PPN1 (4)'!M65+'Tab 4 PPN1 (5)'!M65+'Tab 4 PPN1 (6)'!M65+'Tab 4 PPN1 (7)'!M65+'Tab 4 PPN1 (8)'!M65+'Tab 4 PPN1 (9)'!M65</f>
        <v>0</v>
      </c>
      <c r="N65" s="280">
        <f>'Tab 3'!N65+'Tab 4 PPN2'!N65+'Tab 4 PPN3'!N65+'Tab 4 PPN1 (3)'!N65+'Tab 4 PPN1 (4)'!N65+'Tab 4 PPN1 (5)'!N65+'Tab 4 PPN1 (6)'!N65+'Tab 4 PPN1 (7)'!N65+'Tab 4 PPN1 (8)'!N65+'Tab 4 PPN1 (9)'!N65</f>
        <v>0</v>
      </c>
      <c r="O65" s="280">
        <f>'Tab 3'!O65+'Tab 4 PPN2'!O65+'Tab 4 PPN3'!O65+'Tab 4 PPN1 (3)'!O65+'Tab 4 PPN1 (4)'!O65+'Tab 4 PPN1 (5)'!O65+'Tab 4 PPN1 (6)'!O65+'Tab 4 PPN1 (7)'!O65+'Tab 4 PPN1 (8)'!O65+'Tab 4 PPN1 (9)'!O65</f>
        <v>0</v>
      </c>
      <c r="P65" s="280">
        <f>'Tab 3'!P65+'Tab 4 PPN2'!P65+'Tab 4 PPN3'!P65+'Tab 4 PPN1 (3)'!P65+'Tab 4 PPN1 (4)'!P65+'Tab 4 PPN1 (5)'!P65+'Tab 4 PPN1 (6)'!P65+'Tab 4 PPN1 (7)'!P65+'Tab 4 PPN1 (8)'!P65+'Tab 4 PPN1 (9)'!P65</f>
        <v>0</v>
      </c>
      <c r="Q65" s="280">
        <f>'Tab 3'!Q65+'Tab 4 PPN2'!Q65+'Tab 4 PPN3'!Q65+'Tab 4 PPN1 (3)'!Q65+'Tab 4 PPN1 (4)'!Q65+'Tab 4 PPN1 (5)'!Q65+'Tab 4 PPN1 (6)'!Q65+'Tab 4 PPN1 (7)'!Q65+'Tab 4 PPN1 (8)'!Q65+'Tab 4 PPN1 (9)'!Q65</f>
        <v>0</v>
      </c>
      <c r="R65" s="280">
        <f>'Tab 3'!R65+'Tab 4 PPN2'!R65+'Tab 4 PPN3'!R65+'Tab 4 PPN1 (3)'!R65+'Tab 4 PPN1 (4)'!R65+'Tab 4 PPN1 (5)'!R65+'Tab 4 PPN1 (6)'!R65+'Tab 4 PPN1 (7)'!R65+'Tab 4 PPN1 (8)'!R65+'Tab 4 PPN1 (9)'!R65</f>
        <v>0</v>
      </c>
      <c r="S65" s="206"/>
      <c r="T65" s="181"/>
      <c r="U65" s="182"/>
      <c r="W65" s="46"/>
      <c r="X65" s="46"/>
      <c r="Y65" s="46"/>
      <c r="Z65" s="46"/>
    </row>
    <row r="66" spans="1:26" ht="46.5" thickBot="1">
      <c r="A66" s="105"/>
      <c r="B66" s="183" t="s">
        <v>13</v>
      </c>
      <c r="C66" s="184" t="s">
        <v>60</v>
      </c>
      <c r="D66" s="185">
        <v>615000</v>
      </c>
      <c r="E66" s="282">
        <f>'Tab 3'!E66+'Tab 4 PPN2'!E66+'Tab 4 PPN3'!E66+'Tab 4 PPN1 (3)'!E66+'Tab 4 PPN1 (4)'!E66+'Tab 4 PPN1 (5)'!E66+'Tab 4 PPN1 (6)'!E66+'Tab 4 PPN1 (7)'!E66+'Tab 4 PPN1 (8)'!E66+'Tab 4 PPN1 (9)'!E66</f>
        <v>0</v>
      </c>
      <c r="F66" s="282">
        <f>'Tab 3'!F66+'Tab 4 PPN2'!F66+'Tab 4 PPN3'!F66+'Tab 4 PPN1 (3)'!F66+'Tab 4 PPN1 (4)'!F66+'Tab 4 PPN1 (5)'!F66+'Tab 4 PPN1 (6)'!F66+'Tab 4 PPN1 (7)'!F66+'Tab 4 PPN1 (8)'!F66+'Tab 4 PPN1 (9)'!F66</f>
        <v>0</v>
      </c>
      <c r="G66" s="282">
        <f>'Tab 3'!G66+'Tab 4 PPN2'!G66+'Tab 4 PPN3'!G66+'Tab 4 PPN1 (3)'!G66+'Tab 4 PPN1 (4)'!G66+'Tab 4 PPN1 (5)'!G66+'Tab 4 PPN1 (6)'!G66+'Tab 4 PPN1 (7)'!G66+'Tab 4 PPN1 (8)'!G66+'Tab 4 PPN1 (9)'!G66</f>
        <v>0</v>
      </c>
      <c r="H66" s="282">
        <f>'Tab 3'!H66+'Tab 4 PPN2'!H66+'Tab 4 PPN3'!H66+'Tab 4 PPN1 (3)'!H66+'Tab 4 PPN1 (4)'!H66+'Tab 4 PPN1 (5)'!H66+'Tab 4 PPN1 (6)'!H66+'Tab 4 PPN1 (7)'!H66+'Tab 4 PPN1 (8)'!H66+'Tab 4 PPN1 (9)'!H66</f>
        <v>0</v>
      </c>
      <c r="I66" s="282">
        <f>'Tab 3'!I66+'Tab 4 PPN2'!I66+'Tab 4 PPN3'!I66+'Tab 4 PPN1 (3)'!I66+'Tab 4 PPN1 (4)'!I66+'Tab 4 PPN1 (5)'!I66+'Tab 4 PPN1 (6)'!I66+'Tab 4 PPN1 (7)'!I66+'Tab 4 PPN1 (8)'!I66+'Tab 4 PPN1 (9)'!I66</f>
        <v>0</v>
      </c>
      <c r="J66" s="282">
        <f>'Tab 3'!J66+'Tab 4 PPN2'!J66+'Tab 4 PPN3'!J66+'Tab 4 PPN1 (3)'!J66+'Tab 4 PPN1 (4)'!J66+'Tab 4 PPN1 (5)'!J66+'Tab 4 PPN1 (6)'!J66+'Tab 4 PPN1 (7)'!J66+'Tab 4 PPN1 (8)'!J66+'Tab 4 PPN1 (9)'!J66</f>
        <v>0</v>
      </c>
      <c r="K66" s="282">
        <f>'Tab 3'!K66+'Tab 4 PPN2'!K66+'Tab 4 PPN3'!K66+'Tab 4 PPN1 (3)'!K66+'Tab 4 PPN1 (4)'!K66+'Tab 4 PPN1 (5)'!K66+'Tab 4 PPN1 (6)'!K66+'Tab 4 PPN1 (7)'!K66+'Tab 4 PPN1 (8)'!K66+'Tab 4 PPN1 (9)'!K66</f>
        <v>0</v>
      </c>
      <c r="L66" s="282">
        <f>'Tab 3'!L66+'Tab 4 PPN2'!L66+'Tab 4 PPN3'!L66+'Tab 4 PPN1 (3)'!L66+'Tab 4 PPN1 (4)'!L66+'Tab 4 PPN1 (5)'!L66+'Tab 4 PPN1 (6)'!L66+'Tab 4 PPN1 (7)'!L66+'Tab 4 PPN1 (8)'!L66+'Tab 4 PPN1 (9)'!L66</f>
        <v>0</v>
      </c>
      <c r="M66" s="282">
        <f>'Tab 3'!M66+'Tab 4 PPN2'!M66+'Tab 4 PPN3'!M66+'Tab 4 PPN1 (3)'!M66+'Tab 4 PPN1 (4)'!M66+'Tab 4 PPN1 (5)'!M66+'Tab 4 PPN1 (6)'!M66+'Tab 4 PPN1 (7)'!M66+'Tab 4 PPN1 (8)'!M66+'Tab 4 PPN1 (9)'!M66</f>
        <v>0</v>
      </c>
      <c r="N66" s="282">
        <f>'Tab 3'!N66+'Tab 4 PPN2'!N66+'Tab 4 PPN3'!N66+'Tab 4 PPN1 (3)'!N66+'Tab 4 PPN1 (4)'!N66+'Tab 4 PPN1 (5)'!N66+'Tab 4 PPN1 (6)'!N66+'Tab 4 PPN1 (7)'!N66+'Tab 4 PPN1 (8)'!N66+'Tab 4 PPN1 (9)'!N66</f>
        <v>0</v>
      </c>
      <c r="O66" s="282">
        <f>'Tab 3'!O66+'Tab 4 PPN2'!O66+'Tab 4 PPN3'!O66+'Tab 4 PPN1 (3)'!O66+'Tab 4 PPN1 (4)'!O66+'Tab 4 PPN1 (5)'!O66+'Tab 4 PPN1 (6)'!O66+'Tab 4 PPN1 (7)'!O66+'Tab 4 PPN1 (8)'!O66+'Tab 4 PPN1 (9)'!O66</f>
        <v>0</v>
      </c>
      <c r="P66" s="282">
        <f>'Tab 3'!P66+'Tab 4 PPN2'!P66+'Tab 4 PPN3'!P66+'Tab 4 PPN1 (3)'!P66+'Tab 4 PPN1 (4)'!P66+'Tab 4 PPN1 (5)'!P66+'Tab 4 PPN1 (6)'!P66+'Tab 4 PPN1 (7)'!P66+'Tab 4 PPN1 (8)'!P66+'Tab 4 PPN1 (9)'!P66</f>
        <v>0</v>
      </c>
      <c r="Q66" s="282">
        <f>'Tab 3'!Q66+'Tab 4 PPN2'!Q66+'Tab 4 PPN3'!Q66+'Tab 4 PPN1 (3)'!Q66+'Tab 4 PPN1 (4)'!Q66+'Tab 4 PPN1 (5)'!Q66+'Tab 4 PPN1 (6)'!Q66+'Tab 4 PPN1 (7)'!Q66+'Tab 4 PPN1 (8)'!Q66+'Tab 4 PPN1 (9)'!Q66</f>
        <v>0</v>
      </c>
      <c r="R66" s="282">
        <f>'Tab 3'!R66+'Tab 4 PPN2'!R66+'Tab 4 PPN3'!R66+'Tab 4 PPN1 (3)'!R66+'Tab 4 PPN1 (4)'!R66+'Tab 4 PPN1 (5)'!R66+'Tab 4 PPN1 (6)'!R66+'Tab 4 PPN1 (7)'!R66+'Tab 4 PPN1 (8)'!R66+'Tab 4 PPN1 (9)'!R66</f>
        <v>0</v>
      </c>
      <c r="S66" s="207">
        <f>S67+S70</f>
        <v>0</v>
      </c>
      <c r="T66" s="171">
        <f>T67+T70</f>
        <v>0</v>
      </c>
      <c r="U66" s="172">
        <f>U67+U70</f>
        <v>0</v>
      </c>
      <c r="W66" s="46"/>
      <c r="X66" s="46"/>
      <c r="Y66" s="46"/>
      <c r="Z66" s="46"/>
    </row>
    <row r="67" spans="1:26" ht="27">
      <c r="A67" s="105"/>
      <c r="B67" s="331">
        <v>1</v>
      </c>
      <c r="C67" s="332" t="s">
        <v>49</v>
      </c>
      <c r="D67" s="333">
        <v>615100</v>
      </c>
      <c r="E67" s="334">
        <f>'Tab 3'!E67+'Tab 4 PPN2'!E67+'Tab 4 PPN3'!E67+'Tab 4 PPN1 (3)'!E67+'Tab 4 PPN1 (4)'!E67+'Tab 4 PPN1 (5)'!E67+'Tab 4 PPN1 (6)'!E67+'Tab 4 PPN1 (7)'!E67+'Tab 4 PPN1 (8)'!E67+'Tab 4 PPN1 (9)'!E67</f>
        <v>0</v>
      </c>
      <c r="F67" s="334">
        <f>'Tab 3'!F67+'Tab 4 PPN2'!F67+'Tab 4 PPN3'!F67+'Tab 4 PPN1 (3)'!F67+'Tab 4 PPN1 (4)'!F67+'Tab 4 PPN1 (5)'!F67+'Tab 4 PPN1 (6)'!F67+'Tab 4 PPN1 (7)'!F67+'Tab 4 PPN1 (8)'!F67+'Tab 4 PPN1 (9)'!F67</f>
        <v>0</v>
      </c>
      <c r="G67" s="334">
        <f>'Tab 3'!G67+'Tab 4 PPN2'!G67+'Tab 4 PPN3'!G67+'Tab 4 PPN1 (3)'!G67+'Tab 4 PPN1 (4)'!G67+'Tab 4 PPN1 (5)'!G67+'Tab 4 PPN1 (6)'!G67+'Tab 4 PPN1 (7)'!G67+'Tab 4 PPN1 (8)'!G67+'Tab 4 PPN1 (9)'!G67</f>
        <v>0</v>
      </c>
      <c r="H67" s="334">
        <f>'Tab 3'!H67+'Tab 4 PPN2'!H67+'Tab 4 PPN3'!H67+'Tab 4 PPN1 (3)'!H67+'Tab 4 PPN1 (4)'!H67+'Tab 4 PPN1 (5)'!H67+'Tab 4 PPN1 (6)'!H67+'Tab 4 PPN1 (7)'!H67+'Tab 4 PPN1 (8)'!H67+'Tab 4 PPN1 (9)'!H67</f>
        <v>0</v>
      </c>
      <c r="I67" s="334">
        <f>'Tab 3'!I67+'Tab 4 PPN2'!I67+'Tab 4 PPN3'!I67+'Tab 4 PPN1 (3)'!I67+'Tab 4 PPN1 (4)'!I67+'Tab 4 PPN1 (5)'!I67+'Tab 4 PPN1 (6)'!I67+'Tab 4 PPN1 (7)'!I67+'Tab 4 PPN1 (8)'!I67+'Tab 4 PPN1 (9)'!I67</f>
        <v>0</v>
      </c>
      <c r="J67" s="334">
        <f>'Tab 3'!J67+'Tab 4 PPN2'!J67+'Tab 4 PPN3'!J67+'Tab 4 PPN1 (3)'!J67+'Tab 4 PPN1 (4)'!J67+'Tab 4 PPN1 (5)'!J67+'Tab 4 PPN1 (6)'!J67+'Tab 4 PPN1 (7)'!J67+'Tab 4 PPN1 (8)'!J67+'Tab 4 PPN1 (9)'!J67</f>
        <v>0</v>
      </c>
      <c r="K67" s="334">
        <f>'Tab 3'!K67+'Tab 4 PPN2'!K67+'Tab 4 PPN3'!K67+'Tab 4 PPN1 (3)'!K67+'Tab 4 PPN1 (4)'!K67+'Tab 4 PPN1 (5)'!K67+'Tab 4 PPN1 (6)'!K67+'Tab 4 PPN1 (7)'!K67+'Tab 4 PPN1 (8)'!K67+'Tab 4 PPN1 (9)'!K67</f>
        <v>0</v>
      </c>
      <c r="L67" s="334">
        <f>'Tab 3'!L67+'Tab 4 PPN2'!L67+'Tab 4 PPN3'!L67+'Tab 4 PPN1 (3)'!L67+'Tab 4 PPN1 (4)'!L67+'Tab 4 PPN1 (5)'!L67+'Tab 4 PPN1 (6)'!L67+'Tab 4 PPN1 (7)'!L67+'Tab 4 PPN1 (8)'!L67+'Tab 4 PPN1 (9)'!L67</f>
        <v>0</v>
      </c>
      <c r="M67" s="334">
        <f>'Tab 3'!M67+'Tab 4 PPN2'!M67+'Tab 4 PPN3'!M67+'Tab 4 PPN1 (3)'!M67+'Tab 4 PPN1 (4)'!M67+'Tab 4 PPN1 (5)'!M67+'Tab 4 PPN1 (6)'!M67+'Tab 4 PPN1 (7)'!M67+'Tab 4 PPN1 (8)'!M67+'Tab 4 PPN1 (9)'!M67</f>
        <v>0</v>
      </c>
      <c r="N67" s="334">
        <f>'Tab 3'!N67+'Tab 4 PPN2'!N67+'Tab 4 PPN3'!N67+'Tab 4 PPN1 (3)'!N67+'Tab 4 PPN1 (4)'!N67+'Tab 4 PPN1 (5)'!N67+'Tab 4 PPN1 (6)'!N67+'Tab 4 PPN1 (7)'!N67+'Tab 4 PPN1 (8)'!N67+'Tab 4 PPN1 (9)'!N67</f>
        <v>0</v>
      </c>
      <c r="O67" s="334">
        <f>'Tab 3'!O67+'Tab 4 PPN2'!O67+'Tab 4 PPN3'!O67+'Tab 4 PPN1 (3)'!O67+'Tab 4 PPN1 (4)'!O67+'Tab 4 PPN1 (5)'!O67+'Tab 4 PPN1 (6)'!O67+'Tab 4 PPN1 (7)'!O67+'Tab 4 PPN1 (8)'!O67+'Tab 4 PPN1 (9)'!O67</f>
        <v>0</v>
      </c>
      <c r="P67" s="334">
        <f>'Tab 3'!P67+'Tab 4 PPN2'!P67+'Tab 4 PPN3'!P67+'Tab 4 PPN1 (3)'!P67+'Tab 4 PPN1 (4)'!P67+'Tab 4 PPN1 (5)'!P67+'Tab 4 PPN1 (6)'!P67+'Tab 4 PPN1 (7)'!P67+'Tab 4 PPN1 (8)'!P67+'Tab 4 PPN1 (9)'!P67</f>
        <v>0</v>
      </c>
      <c r="Q67" s="334">
        <f>'Tab 3'!Q67+'Tab 4 PPN2'!Q67+'Tab 4 PPN3'!Q67+'Tab 4 PPN1 (3)'!Q67+'Tab 4 PPN1 (4)'!Q67+'Tab 4 PPN1 (5)'!Q67+'Tab 4 PPN1 (6)'!Q67+'Tab 4 PPN1 (7)'!Q67+'Tab 4 PPN1 (8)'!Q67+'Tab 4 PPN1 (9)'!Q67</f>
        <v>0</v>
      </c>
      <c r="R67" s="334">
        <f>'Tab 3'!R67+'Tab 4 PPN2'!R67+'Tab 4 PPN3'!R67+'Tab 4 PPN1 (3)'!R67+'Tab 4 PPN1 (4)'!R67+'Tab 4 PPN1 (5)'!R67+'Tab 4 PPN1 (6)'!R67+'Tab 4 PPN1 (7)'!R67+'Tab 4 PPN1 (8)'!R67+'Tab 4 PPN1 (9)'!R67</f>
        <v>0</v>
      </c>
      <c r="S67" s="208">
        <f>SUM(S68:S69)</f>
        <v>0</v>
      </c>
      <c r="T67" s="187">
        <f>SUM(T68:T69)</f>
        <v>0</v>
      </c>
      <c r="U67" s="188">
        <f>SUM(U68:U69)</f>
        <v>0</v>
      </c>
      <c r="W67" s="46"/>
      <c r="X67" s="46"/>
      <c r="Y67" s="46"/>
      <c r="Z67" s="46"/>
    </row>
    <row r="68" spans="1:26" ht="27.75">
      <c r="A68" s="105"/>
      <c r="B68" s="86"/>
      <c r="C68" s="85"/>
      <c r="D68" s="86"/>
      <c r="E68" s="280">
        <f>'Tab 3'!E68+'Tab 4 PPN2'!E68+'Tab 4 PPN3'!E68+'Tab 4 PPN1 (3)'!E68+'Tab 4 PPN1 (4)'!E68+'Tab 4 PPN1 (5)'!E68+'Tab 4 PPN1 (6)'!E68+'Tab 4 PPN1 (7)'!E68+'Tab 4 PPN1 (8)'!E68+'Tab 4 PPN1 (9)'!E68</f>
        <v>0</v>
      </c>
      <c r="F68" s="280">
        <f>'Tab 3'!F68+'Tab 4 PPN2'!F68+'Tab 4 PPN3'!F68+'Tab 4 PPN1 (3)'!F68+'Tab 4 PPN1 (4)'!F68+'Tab 4 PPN1 (5)'!F68+'Tab 4 PPN1 (6)'!F68+'Tab 4 PPN1 (7)'!F68+'Tab 4 PPN1 (8)'!F68+'Tab 4 PPN1 (9)'!F68</f>
        <v>0</v>
      </c>
      <c r="G68" s="280">
        <f>'Tab 3'!G68+'Tab 4 PPN2'!G68+'Tab 4 PPN3'!G68+'Tab 4 PPN1 (3)'!G68+'Tab 4 PPN1 (4)'!G68+'Tab 4 PPN1 (5)'!G68+'Tab 4 PPN1 (6)'!G68+'Tab 4 PPN1 (7)'!G68+'Tab 4 PPN1 (8)'!G68+'Tab 4 PPN1 (9)'!G68</f>
        <v>0</v>
      </c>
      <c r="H68" s="280">
        <f>'Tab 3'!H68+'Tab 4 PPN2'!H68+'Tab 4 PPN3'!H68+'Tab 4 PPN1 (3)'!H68+'Tab 4 PPN1 (4)'!H68+'Tab 4 PPN1 (5)'!H68+'Tab 4 PPN1 (6)'!H68+'Tab 4 PPN1 (7)'!H68+'Tab 4 PPN1 (8)'!H68+'Tab 4 PPN1 (9)'!H68</f>
        <v>0</v>
      </c>
      <c r="I68" s="280">
        <f>'Tab 3'!I68+'Tab 4 PPN2'!I68+'Tab 4 PPN3'!I68+'Tab 4 PPN1 (3)'!I68+'Tab 4 PPN1 (4)'!I68+'Tab 4 PPN1 (5)'!I68+'Tab 4 PPN1 (6)'!I68+'Tab 4 PPN1 (7)'!I68+'Tab 4 PPN1 (8)'!I68+'Tab 4 PPN1 (9)'!I68</f>
        <v>0</v>
      </c>
      <c r="J68" s="280">
        <f>'Tab 3'!J68+'Tab 4 PPN2'!J68+'Tab 4 PPN3'!J68+'Tab 4 PPN1 (3)'!J68+'Tab 4 PPN1 (4)'!J68+'Tab 4 PPN1 (5)'!J68+'Tab 4 PPN1 (6)'!J68+'Tab 4 PPN1 (7)'!J68+'Tab 4 PPN1 (8)'!J68+'Tab 4 PPN1 (9)'!J68</f>
        <v>0</v>
      </c>
      <c r="K68" s="280">
        <f>'Tab 3'!K68+'Tab 4 PPN2'!K68+'Tab 4 PPN3'!K68+'Tab 4 PPN1 (3)'!K68+'Tab 4 PPN1 (4)'!K68+'Tab 4 PPN1 (5)'!K68+'Tab 4 PPN1 (6)'!K68+'Tab 4 PPN1 (7)'!K68+'Tab 4 PPN1 (8)'!K68+'Tab 4 PPN1 (9)'!K68</f>
        <v>0</v>
      </c>
      <c r="L68" s="280">
        <f>'Tab 3'!L68+'Tab 4 PPN2'!L68+'Tab 4 PPN3'!L68+'Tab 4 PPN1 (3)'!L68+'Tab 4 PPN1 (4)'!L68+'Tab 4 PPN1 (5)'!L68+'Tab 4 PPN1 (6)'!L68+'Tab 4 PPN1 (7)'!L68+'Tab 4 PPN1 (8)'!L68+'Tab 4 PPN1 (9)'!L68</f>
        <v>0</v>
      </c>
      <c r="M68" s="280">
        <f>'Tab 3'!M68+'Tab 4 PPN2'!M68+'Tab 4 PPN3'!M68+'Tab 4 PPN1 (3)'!M68+'Tab 4 PPN1 (4)'!M68+'Tab 4 PPN1 (5)'!M68+'Tab 4 PPN1 (6)'!M68+'Tab 4 PPN1 (7)'!M68+'Tab 4 PPN1 (8)'!M68+'Tab 4 PPN1 (9)'!M68</f>
        <v>0</v>
      </c>
      <c r="N68" s="280">
        <f>'Tab 3'!N68+'Tab 4 PPN2'!N68+'Tab 4 PPN3'!N68+'Tab 4 PPN1 (3)'!N68+'Tab 4 PPN1 (4)'!N68+'Tab 4 PPN1 (5)'!N68+'Tab 4 PPN1 (6)'!N68+'Tab 4 PPN1 (7)'!N68+'Tab 4 PPN1 (8)'!N68+'Tab 4 PPN1 (9)'!N68</f>
        <v>0</v>
      </c>
      <c r="O68" s="280">
        <f>'Tab 3'!O68+'Tab 4 PPN2'!O68+'Tab 4 PPN3'!O68+'Tab 4 PPN1 (3)'!O68+'Tab 4 PPN1 (4)'!O68+'Tab 4 PPN1 (5)'!O68+'Tab 4 PPN1 (6)'!O68+'Tab 4 PPN1 (7)'!O68+'Tab 4 PPN1 (8)'!O68+'Tab 4 PPN1 (9)'!O68</f>
        <v>0</v>
      </c>
      <c r="P68" s="280">
        <f>'Tab 3'!P68+'Tab 4 PPN2'!P68+'Tab 4 PPN3'!P68+'Tab 4 PPN1 (3)'!P68+'Tab 4 PPN1 (4)'!P68+'Tab 4 PPN1 (5)'!P68+'Tab 4 PPN1 (6)'!P68+'Tab 4 PPN1 (7)'!P68+'Tab 4 PPN1 (8)'!P68+'Tab 4 PPN1 (9)'!P68</f>
        <v>0</v>
      </c>
      <c r="Q68" s="280">
        <f>'Tab 3'!Q68+'Tab 4 PPN2'!Q68+'Tab 4 PPN3'!Q68+'Tab 4 PPN1 (3)'!Q68+'Tab 4 PPN1 (4)'!Q68+'Tab 4 PPN1 (5)'!Q68+'Tab 4 PPN1 (6)'!Q68+'Tab 4 PPN1 (7)'!Q68+'Tab 4 PPN1 (8)'!Q68+'Tab 4 PPN1 (9)'!Q68</f>
        <v>0</v>
      </c>
      <c r="R68" s="280">
        <f>'Tab 3'!R68+'Tab 4 PPN2'!R68+'Tab 4 PPN3'!R68+'Tab 4 PPN1 (3)'!R68+'Tab 4 PPN1 (4)'!R68+'Tab 4 PPN1 (5)'!R68+'Tab 4 PPN1 (6)'!R68+'Tab 4 PPN1 (7)'!R68+'Tab 4 PPN1 (8)'!R68+'Tab 4 PPN1 (9)'!R68</f>
        <v>0</v>
      </c>
      <c r="S68" s="209"/>
      <c r="T68" s="189"/>
      <c r="U68" s="190"/>
      <c r="W68" s="46"/>
      <c r="X68" s="46"/>
      <c r="Y68" s="46"/>
      <c r="Z68" s="46"/>
    </row>
    <row r="69" spans="1:26" ht="27.75">
      <c r="A69" s="105"/>
      <c r="B69" s="86"/>
      <c r="C69" s="85"/>
      <c r="D69" s="86"/>
      <c r="E69" s="280">
        <f>'Tab 3'!E69+'Tab 4 PPN2'!E69+'Tab 4 PPN3'!E69+'Tab 4 PPN1 (3)'!E69+'Tab 4 PPN1 (4)'!E69+'Tab 4 PPN1 (5)'!E69+'Tab 4 PPN1 (6)'!E69+'Tab 4 PPN1 (7)'!E69+'Tab 4 PPN1 (8)'!E69+'Tab 4 PPN1 (9)'!E69</f>
        <v>0</v>
      </c>
      <c r="F69" s="280">
        <f>'Tab 3'!F69+'Tab 4 PPN2'!F69+'Tab 4 PPN3'!F69+'Tab 4 PPN1 (3)'!F69+'Tab 4 PPN1 (4)'!F69+'Tab 4 PPN1 (5)'!F69+'Tab 4 PPN1 (6)'!F69+'Tab 4 PPN1 (7)'!F69+'Tab 4 PPN1 (8)'!F69+'Tab 4 PPN1 (9)'!F69</f>
        <v>0</v>
      </c>
      <c r="G69" s="280">
        <f>'Tab 3'!G69+'Tab 4 PPN2'!G69+'Tab 4 PPN3'!G69+'Tab 4 PPN1 (3)'!G69+'Tab 4 PPN1 (4)'!G69+'Tab 4 PPN1 (5)'!G69+'Tab 4 PPN1 (6)'!G69+'Tab 4 PPN1 (7)'!G69+'Tab 4 PPN1 (8)'!G69+'Tab 4 PPN1 (9)'!G69</f>
        <v>0</v>
      </c>
      <c r="H69" s="280">
        <f>'Tab 3'!H69+'Tab 4 PPN2'!H69+'Tab 4 PPN3'!H69+'Tab 4 PPN1 (3)'!H69+'Tab 4 PPN1 (4)'!H69+'Tab 4 PPN1 (5)'!H69+'Tab 4 PPN1 (6)'!H69+'Tab 4 PPN1 (7)'!H69+'Tab 4 PPN1 (8)'!H69+'Tab 4 PPN1 (9)'!H69</f>
        <v>0</v>
      </c>
      <c r="I69" s="280">
        <f>'Tab 3'!I69+'Tab 4 PPN2'!I69+'Tab 4 PPN3'!I69+'Tab 4 PPN1 (3)'!I69+'Tab 4 PPN1 (4)'!I69+'Tab 4 PPN1 (5)'!I69+'Tab 4 PPN1 (6)'!I69+'Tab 4 PPN1 (7)'!I69+'Tab 4 PPN1 (8)'!I69+'Tab 4 PPN1 (9)'!I69</f>
        <v>0</v>
      </c>
      <c r="J69" s="280">
        <f>'Tab 3'!J69+'Tab 4 PPN2'!J69+'Tab 4 PPN3'!J69+'Tab 4 PPN1 (3)'!J69+'Tab 4 PPN1 (4)'!J69+'Tab 4 PPN1 (5)'!J69+'Tab 4 PPN1 (6)'!J69+'Tab 4 PPN1 (7)'!J69+'Tab 4 PPN1 (8)'!J69+'Tab 4 PPN1 (9)'!J69</f>
        <v>0</v>
      </c>
      <c r="K69" s="280">
        <f>'Tab 3'!K69+'Tab 4 PPN2'!K69+'Tab 4 PPN3'!K69+'Tab 4 PPN1 (3)'!K69+'Tab 4 PPN1 (4)'!K69+'Tab 4 PPN1 (5)'!K69+'Tab 4 PPN1 (6)'!K69+'Tab 4 PPN1 (7)'!K69+'Tab 4 PPN1 (8)'!K69+'Tab 4 PPN1 (9)'!K69</f>
        <v>0</v>
      </c>
      <c r="L69" s="280">
        <f>'Tab 3'!L69+'Tab 4 PPN2'!L69+'Tab 4 PPN3'!L69+'Tab 4 PPN1 (3)'!L69+'Tab 4 PPN1 (4)'!L69+'Tab 4 PPN1 (5)'!L69+'Tab 4 PPN1 (6)'!L69+'Tab 4 PPN1 (7)'!L69+'Tab 4 PPN1 (8)'!L69+'Tab 4 PPN1 (9)'!L69</f>
        <v>0</v>
      </c>
      <c r="M69" s="280">
        <f>'Tab 3'!M69+'Tab 4 PPN2'!M69+'Tab 4 PPN3'!M69+'Tab 4 PPN1 (3)'!M69+'Tab 4 PPN1 (4)'!M69+'Tab 4 PPN1 (5)'!M69+'Tab 4 PPN1 (6)'!M69+'Tab 4 PPN1 (7)'!M69+'Tab 4 PPN1 (8)'!M69+'Tab 4 PPN1 (9)'!M69</f>
        <v>0</v>
      </c>
      <c r="N69" s="280">
        <f>'Tab 3'!N69+'Tab 4 PPN2'!N69+'Tab 4 PPN3'!N69+'Tab 4 PPN1 (3)'!N69+'Tab 4 PPN1 (4)'!N69+'Tab 4 PPN1 (5)'!N69+'Tab 4 PPN1 (6)'!N69+'Tab 4 PPN1 (7)'!N69+'Tab 4 PPN1 (8)'!N69+'Tab 4 PPN1 (9)'!N69</f>
        <v>0</v>
      </c>
      <c r="O69" s="280">
        <f>'Tab 3'!O69+'Tab 4 PPN2'!O69+'Tab 4 PPN3'!O69+'Tab 4 PPN1 (3)'!O69+'Tab 4 PPN1 (4)'!O69+'Tab 4 PPN1 (5)'!O69+'Tab 4 PPN1 (6)'!O69+'Tab 4 PPN1 (7)'!O69+'Tab 4 PPN1 (8)'!O69+'Tab 4 PPN1 (9)'!O69</f>
        <v>0</v>
      </c>
      <c r="P69" s="280">
        <f>'Tab 3'!P69+'Tab 4 PPN2'!P69+'Tab 4 PPN3'!P69+'Tab 4 PPN1 (3)'!P69+'Tab 4 PPN1 (4)'!P69+'Tab 4 PPN1 (5)'!P69+'Tab 4 PPN1 (6)'!P69+'Tab 4 PPN1 (7)'!P69+'Tab 4 PPN1 (8)'!P69+'Tab 4 PPN1 (9)'!P69</f>
        <v>0</v>
      </c>
      <c r="Q69" s="280">
        <f>'Tab 3'!Q69+'Tab 4 PPN2'!Q69+'Tab 4 PPN3'!Q69+'Tab 4 PPN1 (3)'!Q69+'Tab 4 PPN1 (4)'!Q69+'Tab 4 PPN1 (5)'!Q69+'Tab 4 PPN1 (6)'!Q69+'Tab 4 PPN1 (7)'!Q69+'Tab 4 PPN1 (8)'!Q69+'Tab 4 PPN1 (9)'!Q69</f>
        <v>0</v>
      </c>
      <c r="R69" s="280">
        <f>'Tab 3'!R69+'Tab 4 PPN2'!R69+'Tab 4 PPN3'!R69+'Tab 4 PPN1 (3)'!R69+'Tab 4 PPN1 (4)'!R69+'Tab 4 PPN1 (5)'!R69+'Tab 4 PPN1 (6)'!R69+'Tab 4 PPN1 (7)'!R69+'Tab 4 PPN1 (8)'!R69+'Tab 4 PPN1 (9)'!R69</f>
        <v>0</v>
      </c>
      <c r="S69" s="209"/>
      <c r="T69" s="189"/>
      <c r="U69" s="190"/>
      <c r="W69" s="46"/>
      <c r="X69" s="46"/>
      <c r="Y69" s="46"/>
      <c r="Z69" s="46"/>
    </row>
    <row r="70" spans="1:26" ht="45.75">
      <c r="A70" s="105"/>
      <c r="B70" s="335">
        <v>2</v>
      </c>
      <c r="C70" s="338" t="s">
        <v>50</v>
      </c>
      <c r="D70" s="335">
        <v>615200</v>
      </c>
      <c r="E70" s="334">
        <f>'Tab 3'!E70+'Tab 4 PPN2'!E70+'Tab 4 PPN3'!E70+'Tab 4 PPN1 (3)'!E70+'Tab 4 PPN1 (4)'!E70+'Tab 4 PPN1 (5)'!E70+'Tab 4 PPN1 (6)'!E70+'Tab 4 PPN1 (7)'!E70+'Tab 4 PPN1 (8)'!E70+'Tab 4 PPN1 (9)'!E70</f>
        <v>0</v>
      </c>
      <c r="F70" s="334">
        <f>'Tab 3'!F70+'Tab 4 PPN2'!F70+'Tab 4 PPN3'!F70+'Tab 4 PPN1 (3)'!F70+'Tab 4 PPN1 (4)'!F70+'Tab 4 PPN1 (5)'!F70+'Tab 4 PPN1 (6)'!F70+'Tab 4 PPN1 (7)'!F70+'Tab 4 PPN1 (8)'!F70+'Tab 4 PPN1 (9)'!F70</f>
        <v>0</v>
      </c>
      <c r="G70" s="334">
        <f>'Tab 3'!G70+'Tab 4 PPN2'!G70+'Tab 4 PPN3'!G70+'Tab 4 PPN1 (3)'!G70+'Tab 4 PPN1 (4)'!G70+'Tab 4 PPN1 (5)'!G70+'Tab 4 PPN1 (6)'!G70+'Tab 4 PPN1 (7)'!G70+'Tab 4 PPN1 (8)'!G70+'Tab 4 PPN1 (9)'!G70</f>
        <v>0</v>
      </c>
      <c r="H70" s="334">
        <f>'Tab 3'!H70+'Tab 4 PPN2'!H70+'Tab 4 PPN3'!H70+'Tab 4 PPN1 (3)'!H70+'Tab 4 PPN1 (4)'!H70+'Tab 4 PPN1 (5)'!H70+'Tab 4 PPN1 (6)'!H70+'Tab 4 PPN1 (7)'!H70+'Tab 4 PPN1 (8)'!H70+'Tab 4 PPN1 (9)'!H70</f>
        <v>0</v>
      </c>
      <c r="I70" s="334">
        <f>'Tab 3'!I70+'Tab 4 PPN2'!I70+'Tab 4 PPN3'!I70+'Tab 4 PPN1 (3)'!I70+'Tab 4 PPN1 (4)'!I70+'Tab 4 PPN1 (5)'!I70+'Tab 4 PPN1 (6)'!I70+'Tab 4 PPN1 (7)'!I70+'Tab 4 PPN1 (8)'!I70+'Tab 4 PPN1 (9)'!I70</f>
        <v>0</v>
      </c>
      <c r="J70" s="334">
        <f>'Tab 3'!J70+'Tab 4 PPN2'!J70+'Tab 4 PPN3'!J70+'Tab 4 PPN1 (3)'!J70+'Tab 4 PPN1 (4)'!J70+'Tab 4 PPN1 (5)'!J70+'Tab 4 PPN1 (6)'!J70+'Tab 4 PPN1 (7)'!J70+'Tab 4 PPN1 (8)'!J70+'Tab 4 PPN1 (9)'!J70</f>
        <v>0</v>
      </c>
      <c r="K70" s="334">
        <f>'Tab 3'!K70+'Tab 4 PPN2'!K70+'Tab 4 PPN3'!K70+'Tab 4 PPN1 (3)'!K70+'Tab 4 PPN1 (4)'!K70+'Tab 4 PPN1 (5)'!K70+'Tab 4 PPN1 (6)'!K70+'Tab 4 PPN1 (7)'!K70+'Tab 4 PPN1 (8)'!K70+'Tab 4 PPN1 (9)'!K70</f>
        <v>0</v>
      </c>
      <c r="L70" s="334">
        <f>'Tab 3'!L70+'Tab 4 PPN2'!L70+'Tab 4 PPN3'!L70+'Tab 4 PPN1 (3)'!L70+'Tab 4 PPN1 (4)'!L70+'Tab 4 PPN1 (5)'!L70+'Tab 4 PPN1 (6)'!L70+'Tab 4 PPN1 (7)'!L70+'Tab 4 PPN1 (8)'!L70+'Tab 4 PPN1 (9)'!L70</f>
        <v>0</v>
      </c>
      <c r="M70" s="334">
        <f>'Tab 3'!M70+'Tab 4 PPN2'!M70+'Tab 4 PPN3'!M70+'Tab 4 PPN1 (3)'!M70+'Tab 4 PPN1 (4)'!M70+'Tab 4 PPN1 (5)'!M70+'Tab 4 PPN1 (6)'!M70+'Tab 4 PPN1 (7)'!M70+'Tab 4 PPN1 (8)'!M70+'Tab 4 PPN1 (9)'!M70</f>
        <v>0</v>
      </c>
      <c r="N70" s="334">
        <f>'Tab 3'!N70+'Tab 4 PPN2'!N70+'Tab 4 PPN3'!N70+'Tab 4 PPN1 (3)'!N70+'Tab 4 PPN1 (4)'!N70+'Tab 4 PPN1 (5)'!N70+'Tab 4 PPN1 (6)'!N70+'Tab 4 PPN1 (7)'!N70+'Tab 4 PPN1 (8)'!N70+'Tab 4 PPN1 (9)'!N70</f>
        <v>0</v>
      </c>
      <c r="O70" s="334">
        <f>'Tab 3'!O70+'Tab 4 PPN2'!O70+'Tab 4 PPN3'!O70+'Tab 4 PPN1 (3)'!O70+'Tab 4 PPN1 (4)'!O70+'Tab 4 PPN1 (5)'!O70+'Tab 4 PPN1 (6)'!O70+'Tab 4 PPN1 (7)'!O70+'Tab 4 PPN1 (8)'!O70+'Tab 4 PPN1 (9)'!O70</f>
        <v>0</v>
      </c>
      <c r="P70" s="334">
        <f>'Tab 3'!P70+'Tab 4 PPN2'!P70+'Tab 4 PPN3'!P70+'Tab 4 PPN1 (3)'!P70+'Tab 4 PPN1 (4)'!P70+'Tab 4 PPN1 (5)'!P70+'Tab 4 PPN1 (6)'!P70+'Tab 4 PPN1 (7)'!P70+'Tab 4 PPN1 (8)'!P70+'Tab 4 PPN1 (9)'!P70</f>
        <v>0</v>
      </c>
      <c r="Q70" s="334">
        <f>'Tab 3'!Q70+'Tab 4 PPN2'!Q70+'Tab 4 PPN3'!Q70+'Tab 4 PPN1 (3)'!Q70+'Tab 4 PPN1 (4)'!Q70+'Tab 4 PPN1 (5)'!Q70+'Tab 4 PPN1 (6)'!Q70+'Tab 4 PPN1 (7)'!Q70+'Tab 4 PPN1 (8)'!Q70+'Tab 4 PPN1 (9)'!Q70</f>
        <v>0</v>
      </c>
      <c r="R70" s="334">
        <f>'Tab 3'!R70+'Tab 4 PPN2'!R70+'Tab 4 PPN3'!R70+'Tab 4 PPN1 (3)'!R70+'Tab 4 PPN1 (4)'!R70+'Tab 4 PPN1 (5)'!R70+'Tab 4 PPN1 (6)'!R70+'Tab 4 PPN1 (7)'!R70+'Tab 4 PPN1 (8)'!R70+'Tab 4 PPN1 (9)'!R70</f>
        <v>0</v>
      </c>
      <c r="S70" s="209">
        <f>S72</f>
        <v>0</v>
      </c>
      <c r="T70" s="189">
        <f>T72</f>
        <v>0</v>
      </c>
      <c r="U70" s="190">
        <f>U72</f>
        <v>0</v>
      </c>
      <c r="W70" s="46"/>
      <c r="X70" s="46"/>
      <c r="Y70" s="46"/>
      <c r="Z70" s="46"/>
    </row>
    <row r="71" spans="1:26" ht="27.75">
      <c r="A71" s="105"/>
      <c r="B71" s="86"/>
      <c r="C71" s="88"/>
      <c r="D71" s="86"/>
      <c r="E71" s="280">
        <f>'Tab 3'!E71+'Tab 4 PPN2'!E71+'Tab 4 PPN3'!E71+'Tab 4 PPN1 (3)'!E71+'Tab 4 PPN1 (4)'!E71+'Tab 4 PPN1 (5)'!E71+'Tab 4 PPN1 (6)'!E71+'Tab 4 PPN1 (7)'!E71+'Tab 4 PPN1 (8)'!E71+'Tab 4 PPN1 (9)'!E71</f>
        <v>0</v>
      </c>
      <c r="F71" s="280">
        <f>'Tab 3'!F71+'Tab 4 PPN2'!F71+'Tab 4 PPN3'!F71+'Tab 4 PPN1 (3)'!F71+'Tab 4 PPN1 (4)'!F71+'Tab 4 PPN1 (5)'!F71+'Tab 4 PPN1 (6)'!F71+'Tab 4 PPN1 (7)'!F71+'Tab 4 PPN1 (8)'!F71+'Tab 4 PPN1 (9)'!F71</f>
        <v>0</v>
      </c>
      <c r="G71" s="280">
        <f>'Tab 3'!G71+'Tab 4 PPN2'!G71+'Tab 4 PPN3'!G71+'Tab 4 PPN1 (3)'!G71+'Tab 4 PPN1 (4)'!G71+'Tab 4 PPN1 (5)'!G71+'Tab 4 PPN1 (6)'!G71+'Tab 4 PPN1 (7)'!G71+'Tab 4 PPN1 (8)'!G71+'Tab 4 PPN1 (9)'!G71</f>
        <v>0</v>
      </c>
      <c r="H71" s="280">
        <f>'Tab 3'!H71+'Tab 4 PPN2'!H71+'Tab 4 PPN3'!H71+'Tab 4 PPN1 (3)'!H71+'Tab 4 PPN1 (4)'!H71+'Tab 4 PPN1 (5)'!H71+'Tab 4 PPN1 (6)'!H71+'Tab 4 PPN1 (7)'!H71+'Tab 4 PPN1 (8)'!H71+'Tab 4 PPN1 (9)'!H71</f>
        <v>0</v>
      </c>
      <c r="I71" s="280">
        <f>'Tab 3'!I71+'Tab 4 PPN2'!I71+'Tab 4 PPN3'!I71+'Tab 4 PPN1 (3)'!I71+'Tab 4 PPN1 (4)'!I71+'Tab 4 PPN1 (5)'!I71+'Tab 4 PPN1 (6)'!I71+'Tab 4 PPN1 (7)'!I71+'Tab 4 PPN1 (8)'!I71+'Tab 4 PPN1 (9)'!I71</f>
        <v>0</v>
      </c>
      <c r="J71" s="280">
        <f>'Tab 3'!J71+'Tab 4 PPN2'!J71+'Tab 4 PPN3'!J71+'Tab 4 PPN1 (3)'!J71+'Tab 4 PPN1 (4)'!J71+'Tab 4 PPN1 (5)'!J71+'Tab 4 PPN1 (6)'!J71+'Tab 4 PPN1 (7)'!J71+'Tab 4 PPN1 (8)'!J71+'Tab 4 PPN1 (9)'!J71</f>
        <v>0</v>
      </c>
      <c r="K71" s="280">
        <f>'Tab 3'!K71+'Tab 4 PPN2'!K71+'Tab 4 PPN3'!K71+'Tab 4 PPN1 (3)'!K71+'Tab 4 PPN1 (4)'!K71+'Tab 4 PPN1 (5)'!K71+'Tab 4 PPN1 (6)'!K71+'Tab 4 PPN1 (7)'!K71+'Tab 4 PPN1 (8)'!K71+'Tab 4 PPN1 (9)'!K71</f>
        <v>0</v>
      </c>
      <c r="L71" s="280">
        <f>'Tab 3'!L71+'Tab 4 PPN2'!L71+'Tab 4 PPN3'!L71+'Tab 4 PPN1 (3)'!L71+'Tab 4 PPN1 (4)'!L71+'Tab 4 PPN1 (5)'!L71+'Tab 4 PPN1 (6)'!L71+'Tab 4 PPN1 (7)'!L71+'Tab 4 PPN1 (8)'!L71+'Tab 4 PPN1 (9)'!L71</f>
        <v>0</v>
      </c>
      <c r="M71" s="280">
        <f>'Tab 3'!M71+'Tab 4 PPN2'!M71+'Tab 4 PPN3'!M71+'Tab 4 PPN1 (3)'!M71+'Tab 4 PPN1 (4)'!M71+'Tab 4 PPN1 (5)'!M71+'Tab 4 PPN1 (6)'!M71+'Tab 4 PPN1 (7)'!M71+'Tab 4 PPN1 (8)'!M71+'Tab 4 PPN1 (9)'!M71</f>
        <v>0</v>
      </c>
      <c r="N71" s="280">
        <f>'Tab 3'!N71+'Tab 4 PPN2'!N71+'Tab 4 PPN3'!N71+'Tab 4 PPN1 (3)'!N71+'Tab 4 PPN1 (4)'!N71+'Tab 4 PPN1 (5)'!N71+'Tab 4 PPN1 (6)'!N71+'Tab 4 PPN1 (7)'!N71+'Tab 4 PPN1 (8)'!N71+'Tab 4 PPN1 (9)'!N71</f>
        <v>0</v>
      </c>
      <c r="O71" s="280">
        <f>'Tab 3'!O71+'Tab 4 PPN2'!O71+'Tab 4 PPN3'!O71+'Tab 4 PPN1 (3)'!O71+'Tab 4 PPN1 (4)'!O71+'Tab 4 PPN1 (5)'!O71+'Tab 4 PPN1 (6)'!O71+'Tab 4 PPN1 (7)'!O71+'Tab 4 PPN1 (8)'!O71+'Tab 4 PPN1 (9)'!O71</f>
        <v>0</v>
      </c>
      <c r="P71" s="280">
        <f>'Tab 3'!P71+'Tab 4 PPN2'!P71+'Tab 4 PPN3'!P71+'Tab 4 PPN1 (3)'!P71+'Tab 4 PPN1 (4)'!P71+'Tab 4 PPN1 (5)'!P71+'Tab 4 PPN1 (6)'!P71+'Tab 4 PPN1 (7)'!P71+'Tab 4 PPN1 (8)'!P71+'Tab 4 PPN1 (9)'!P71</f>
        <v>0</v>
      </c>
      <c r="Q71" s="280">
        <f>'Tab 3'!Q71+'Tab 4 PPN2'!Q71+'Tab 4 PPN3'!Q71+'Tab 4 PPN1 (3)'!Q71+'Tab 4 PPN1 (4)'!Q71+'Tab 4 PPN1 (5)'!Q71+'Tab 4 PPN1 (6)'!Q71+'Tab 4 PPN1 (7)'!Q71+'Tab 4 PPN1 (8)'!Q71+'Tab 4 PPN1 (9)'!Q71</f>
        <v>0</v>
      </c>
      <c r="R71" s="280">
        <f>'Tab 3'!R71+'Tab 4 PPN2'!R71+'Tab 4 PPN3'!R71+'Tab 4 PPN1 (3)'!R71+'Tab 4 PPN1 (4)'!R71+'Tab 4 PPN1 (5)'!R71+'Tab 4 PPN1 (6)'!R71+'Tab 4 PPN1 (7)'!R71+'Tab 4 PPN1 (8)'!R71+'Tab 4 PPN1 (9)'!R71</f>
        <v>0</v>
      </c>
      <c r="S71" s="209"/>
      <c r="T71" s="189"/>
      <c r="U71" s="190"/>
      <c r="W71" s="46"/>
      <c r="X71" s="46"/>
      <c r="Y71" s="46"/>
      <c r="Z71" s="46"/>
    </row>
    <row r="72" spans="1:26" ht="27.75">
      <c r="A72" s="105"/>
      <c r="B72" s="86"/>
      <c r="C72" s="88"/>
      <c r="D72" s="86"/>
      <c r="E72" s="280">
        <f>'Tab 3'!E72+'Tab 4 PPN2'!E72+'Tab 4 PPN3'!E72+'Tab 4 PPN1 (3)'!E72+'Tab 4 PPN1 (4)'!E72+'Tab 4 PPN1 (5)'!E72+'Tab 4 PPN1 (6)'!E72+'Tab 4 PPN1 (7)'!E72+'Tab 4 PPN1 (8)'!E72+'Tab 4 PPN1 (9)'!E72</f>
        <v>0</v>
      </c>
      <c r="F72" s="280">
        <f>'Tab 3'!F72+'Tab 4 PPN2'!F72+'Tab 4 PPN3'!F72+'Tab 4 PPN1 (3)'!F72+'Tab 4 PPN1 (4)'!F72+'Tab 4 PPN1 (5)'!F72+'Tab 4 PPN1 (6)'!F72+'Tab 4 PPN1 (7)'!F72+'Tab 4 PPN1 (8)'!F72+'Tab 4 PPN1 (9)'!F72</f>
        <v>0</v>
      </c>
      <c r="G72" s="280">
        <f>'Tab 3'!G72+'Tab 4 PPN2'!G72+'Tab 4 PPN3'!G72+'Tab 4 PPN1 (3)'!G72+'Tab 4 PPN1 (4)'!G72+'Tab 4 PPN1 (5)'!G72+'Tab 4 PPN1 (6)'!G72+'Tab 4 PPN1 (7)'!G72+'Tab 4 PPN1 (8)'!G72+'Tab 4 PPN1 (9)'!G72</f>
        <v>0</v>
      </c>
      <c r="H72" s="280">
        <f>'Tab 3'!H72+'Tab 4 PPN2'!H72+'Tab 4 PPN3'!H72+'Tab 4 PPN1 (3)'!H72+'Tab 4 PPN1 (4)'!H72+'Tab 4 PPN1 (5)'!H72+'Tab 4 PPN1 (6)'!H72+'Tab 4 PPN1 (7)'!H72+'Tab 4 PPN1 (8)'!H72+'Tab 4 PPN1 (9)'!H72</f>
        <v>0</v>
      </c>
      <c r="I72" s="280">
        <f>'Tab 3'!I72+'Tab 4 PPN2'!I72+'Tab 4 PPN3'!I72+'Tab 4 PPN1 (3)'!I72+'Tab 4 PPN1 (4)'!I72+'Tab 4 PPN1 (5)'!I72+'Tab 4 PPN1 (6)'!I72+'Tab 4 PPN1 (7)'!I72+'Tab 4 PPN1 (8)'!I72+'Tab 4 PPN1 (9)'!I72</f>
        <v>0</v>
      </c>
      <c r="J72" s="280">
        <f>'Tab 3'!J72+'Tab 4 PPN2'!J72+'Tab 4 PPN3'!J72+'Tab 4 PPN1 (3)'!J72+'Tab 4 PPN1 (4)'!J72+'Tab 4 PPN1 (5)'!J72+'Tab 4 PPN1 (6)'!J72+'Tab 4 PPN1 (7)'!J72+'Tab 4 PPN1 (8)'!J72+'Tab 4 PPN1 (9)'!J72</f>
        <v>0</v>
      </c>
      <c r="K72" s="280">
        <f>'Tab 3'!K72+'Tab 4 PPN2'!K72+'Tab 4 PPN3'!K72+'Tab 4 PPN1 (3)'!K72+'Tab 4 PPN1 (4)'!K72+'Tab 4 PPN1 (5)'!K72+'Tab 4 PPN1 (6)'!K72+'Tab 4 PPN1 (7)'!K72+'Tab 4 PPN1 (8)'!K72+'Tab 4 PPN1 (9)'!K72</f>
        <v>0</v>
      </c>
      <c r="L72" s="280">
        <f>'Tab 3'!L72+'Tab 4 PPN2'!L72+'Tab 4 PPN3'!L72+'Tab 4 PPN1 (3)'!L72+'Tab 4 PPN1 (4)'!L72+'Tab 4 PPN1 (5)'!L72+'Tab 4 PPN1 (6)'!L72+'Tab 4 PPN1 (7)'!L72+'Tab 4 PPN1 (8)'!L72+'Tab 4 PPN1 (9)'!L72</f>
        <v>0</v>
      </c>
      <c r="M72" s="280">
        <f>'Tab 3'!M72+'Tab 4 PPN2'!M72+'Tab 4 PPN3'!M72+'Tab 4 PPN1 (3)'!M72+'Tab 4 PPN1 (4)'!M72+'Tab 4 PPN1 (5)'!M72+'Tab 4 PPN1 (6)'!M72+'Tab 4 PPN1 (7)'!M72+'Tab 4 PPN1 (8)'!M72+'Tab 4 PPN1 (9)'!M72</f>
        <v>0</v>
      </c>
      <c r="N72" s="280">
        <f>'Tab 3'!N72+'Tab 4 PPN2'!N72+'Tab 4 PPN3'!N72+'Tab 4 PPN1 (3)'!N72+'Tab 4 PPN1 (4)'!N72+'Tab 4 PPN1 (5)'!N72+'Tab 4 PPN1 (6)'!N72+'Tab 4 PPN1 (7)'!N72+'Tab 4 PPN1 (8)'!N72+'Tab 4 PPN1 (9)'!N72</f>
        <v>0</v>
      </c>
      <c r="O72" s="280">
        <f>'Tab 3'!O72+'Tab 4 PPN2'!O72+'Tab 4 PPN3'!O72+'Tab 4 PPN1 (3)'!O72+'Tab 4 PPN1 (4)'!O72+'Tab 4 PPN1 (5)'!O72+'Tab 4 PPN1 (6)'!O72+'Tab 4 PPN1 (7)'!O72+'Tab 4 PPN1 (8)'!O72+'Tab 4 PPN1 (9)'!O72</f>
        <v>0</v>
      </c>
      <c r="P72" s="280">
        <f>'Tab 3'!P72+'Tab 4 PPN2'!P72+'Tab 4 PPN3'!P72+'Tab 4 PPN1 (3)'!P72+'Tab 4 PPN1 (4)'!P72+'Tab 4 PPN1 (5)'!P72+'Tab 4 PPN1 (6)'!P72+'Tab 4 PPN1 (7)'!P72+'Tab 4 PPN1 (8)'!P72+'Tab 4 PPN1 (9)'!P72</f>
        <v>0</v>
      </c>
      <c r="Q72" s="280">
        <f>'Tab 3'!Q72+'Tab 4 PPN2'!Q72+'Tab 4 PPN3'!Q72+'Tab 4 PPN1 (3)'!Q72+'Tab 4 PPN1 (4)'!Q72+'Tab 4 PPN1 (5)'!Q72+'Tab 4 PPN1 (6)'!Q72+'Tab 4 PPN1 (7)'!Q72+'Tab 4 PPN1 (8)'!Q72+'Tab 4 PPN1 (9)'!Q72</f>
        <v>0</v>
      </c>
      <c r="R72" s="280">
        <f>'Tab 3'!R72+'Tab 4 PPN2'!R72+'Tab 4 PPN3'!R72+'Tab 4 PPN1 (3)'!R72+'Tab 4 PPN1 (4)'!R72+'Tab 4 PPN1 (5)'!R72+'Tab 4 PPN1 (6)'!R72+'Tab 4 PPN1 (7)'!R72+'Tab 4 PPN1 (8)'!R72+'Tab 4 PPN1 (9)'!R72</f>
        <v>0</v>
      </c>
      <c r="S72" s="209"/>
      <c r="T72" s="189"/>
      <c r="U72" s="190"/>
      <c r="W72" s="46"/>
      <c r="X72" s="46"/>
      <c r="Y72" s="46"/>
      <c r="Z72" s="46"/>
    </row>
    <row r="73" spans="1:26" ht="27.75" thickBot="1">
      <c r="A73" s="105"/>
      <c r="B73" s="183" t="s">
        <v>14</v>
      </c>
      <c r="C73" s="184" t="s">
        <v>28</v>
      </c>
      <c r="D73" s="185">
        <v>616000</v>
      </c>
      <c r="E73" s="282">
        <f>'Tab 3'!E73+'Tab 4 PPN2'!E73+'Tab 4 PPN3'!E73+'Tab 4 PPN1 (3)'!E73+'Tab 4 PPN1 (4)'!E73+'Tab 4 PPN1 (5)'!E73+'Tab 4 PPN1 (6)'!E73+'Tab 4 PPN1 (7)'!E73+'Tab 4 PPN1 (8)'!E73+'Tab 4 PPN1 (9)'!E73</f>
        <v>0</v>
      </c>
      <c r="F73" s="282">
        <f>'Tab 3'!F73+'Tab 4 PPN2'!F73+'Tab 4 PPN3'!F73+'Tab 4 PPN1 (3)'!F73+'Tab 4 PPN1 (4)'!F73+'Tab 4 PPN1 (5)'!F73+'Tab 4 PPN1 (6)'!F73+'Tab 4 PPN1 (7)'!F73+'Tab 4 PPN1 (8)'!F73+'Tab 4 PPN1 (9)'!F73</f>
        <v>0</v>
      </c>
      <c r="G73" s="282">
        <f>'Tab 3'!G73+'Tab 4 PPN2'!G73+'Tab 4 PPN3'!G73+'Tab 4 PPN1 (3)'!G73+'Tab 4 PPN1 (4)'!G73+'Tab 4 PPN1 (5)'!G73+'Tab 4 PPN1 (6)'!G73+'Tab 4 PPN1 (7)'!G73+'Tab 4 PPN1 (8)'!G73+'Tab 4 PPN1 (9)'!G73</f>
        <v>0</v>
      </c>
      <c r="H73" s="282">
        <f>'Tab 3'!H73+'Tab 4 PPN2'!H73+'Tab 4 PPN3'!H73+'Tab 4 PPN1 (3)'!H73+'Tab 4 PPN1 (4)'!H73+'Tab 4 PPN1 (5)'!H73+'Tab 4 PPN1 (6)'!H73+'Tab 4 PPN1 (7)'!H73+'Tab 4 PPN1 (8)'!H73+'Tab 4 PPN1 (9)'!H73</f>
        <v>0</v>
      </c>
      <c r="I73" s="282">
        <f>'Tab 3'!I73+'Tab 4 PPN2'!I73+'Tab 4 PPN3'!I73+'Tab 4 PPN1 (3)'!I73+'Tab 4 PPN1 (4)'!I73+'Tab 4 PPN1 (5)'!I73+'Tab 4 PPN1 (6)'!I73+'Tab 4 PPN1 (7)'!I73+'Tab 4 PPN1 (8)'!I73+'Tab 4 PPN1 (9)'!I73</f>
        <v>0</v>
      </c>
      <c r="J73" s="282">
        <f>'Tab 3'!J73+'Tab 4 PPN2'!J73+'Tab 4 PPN3'!J73+'Tab 4 PPN1 (3)'!J73+'Tab 4 PPN1 (4)'!J73+'Tab 4 PPN1 (5)'!J73+'Tab 4 PPN1 (6)'!J73+'Tab 4 PPN1 (7)'!J73+'Tab 4 PPN1 (8)'!J73+'Tab 4 PPN1 (9)'!J73</f>
        <v>0</v>
      </c>
      <c r="K73" s="282">
        <f>'Tab 3'!K73+'Tab 4 PPN2'!K73+'Tab 4 PPN3'!K73+'Tab 4 PPN1 (3)'!K73+'Tab 4 PPN1 (4)'!K73+'Tab 4 PPN1 (5)'!K73+'Tab 4 PPN1 (6)'!K73+'Tab 4 PPN1 (7)'!K73+'Tab 4 PPN1 (8)'!K73+'Tab 4 PPN1 (9)'!K73</f>
        <v>0</v>
      </c>
      <c r="L73" s="282">
        <f>'Tab 3'!L73+'Tab 4 PPN2'!L73+'Tab 4 PPN3'!L73+'Tab 4 PPN1 (3)'!L73+'Tab 4 PPN1 (4)'!L73+'Tab 4 PPN1 (5)'!L73+'Tab 4 PPN1 (6)'!L73+'Tab 4 PPN1 (7)'!L73+'Tab 4 PPN1 (8)'!L73+'Tab 4 PPN1 (9)'!L73</f>
        <v>0</v>
      </c>
      <c r="M73" s="282">
        <f>'Tab 3'!M73+'Tab 4 PPN2'!M73+'Tab 4 PPN3'!M73+'Tab 4 PPN1 (3)'!M73+'Tab 4 PPN1 (4)'!M73+'Tab 4 PPN1 (5)'!M73+'Tab 4 PPN1 (6)'!M73+'Tab 4 PPN1 (7)'!M73+'Tab 4 PPN1 (8)'!M73+'Tab 4 PPN1 (9)'!M73</f>
        <v>0</v>
      </c>
      <c r="N73" s="282">
        <f>'Tab 3'!N73+'Tab 4 PPN2'!N73+'Tab 4 PPN3'!N73+'Tab 4 PPN1 (3)'!N73+'Tab 4 PPN1 (4)'!N73+'Tab 4 PPN1 (5)'!N73+'Tab 4 PPN1 (6)'!N73+'Tab 4 PPN1 (7)'!N73+'Tab 4 PPN1 (8)'!N73+'Tab 4 PPN1 (9)'!N73</f>
        <v>0</v>
      </c>
      <c r="O73" s="282">
        <f>'Tab 3'!O73+'Tab 4 PPN2'!O73+'Tab 4 PPN3'!O73+'Tab 4 PPN1 (3)'!O73+'Tab 4 PPN1 (4)'!O73+'Tab 4 PPN1 (5)'!O73+'Tab 4 PPN1 (6)'!O73+'Tab 4 PPN1 (7)'!O73+'Tab 4 PPN1 (8)'!O73+'Tab 4 PPN1 (9)'!O73</f>
        <v>0</v>
      </c>
      <c r="P73" s="282">
        <f>'Tab 3'!P73+'Tab 4 PPN2'!P73+'Tab 4 PPN3'!P73+'Tab 4 PPN1 (3)'!P73+'Tab 4 PPN1 (4)'!P73+'Tab 4 PPN1 (5)'!P73+'Tab 4 PPN1 (6)'!P73+'Tab 4 PPN1 (7)'!P73+'Tab 4 PPN1 (8)'!P73+'Tab 4 PPN1 (9)'!P73</f>
        <v>0</v>
      </c>
      <c r="Q73" s="282">
        <f>'Tab 3'!Q73+'Tab 4 PPN2'!Q73+'Tab 4 PPN3'!Q73+'Tab 4 PPN1 (3)'!Q73+'Tab 4 PPN1 (4)'!Q73+'Tab 4 PPN1 (5)'!Q73+'Tab 4 PPN1 (6)'!Q73+'Tab 4 PPN1 (7)'!Q73+'Tab 4 PPN1 (8)'!Q73+'Tab 4 PPN1 (9)'!Q73</f>
        <v>0</v>
      </c>
      <c r="R73" s="282">
        <f>'Tab 3'!R73+'Tab 4 PPN2'!R73+'Tab 4 PPN3'!R73+'Tab 4 PPN1 (3)'!R73+'Tab 4 PPN1 (4)'!R73+'Tab 4 PPN1 (5)'!R73+'Tab 4 PPN1 (6)'!R73+'Tab 4 PPN1 (7)'!R73+'Tab 4 PPN1 (8)'!R73+'Tab 4 PPN1 (9)'!R73</f>
        <v>0</v>
      </c>
      <c r="S73" s="207">
        <f>S74</f>
        <v>0</v>
      </c>
      <c r="T73" s="171">
        <f>T74</f>
        <v>0</v>
      </c>
      <c r="U73" s="172">
        <f>U74</f>
        <v>0</v>
      </c>
      <c r="W73" s="46"/>
      <c r="X73" s="46"/>
      <c r="Y73" s="46"/>
      <c r="Z73" s="46"/>
    </row>
    <row r="74" spans="1:26" ht="27.75">
      <c r="A74" s="105"/>
      <c r="B74" s="195">
        <v>1</v>
      </c>
      <c r="C74" s="89" t="s">
        <v>51</v>
      </c>
      <c r="D74" s="110">
        <v>616200</v>
      </c>
      <c r="E74" s="280">
        <f>'Tab 3'!E74+'Tab 4 PPN2'!E74+'Tab 4 PPN3'!E74+'Tab 4 PPN1 (3)'!E74+'Tab 4 PPN1 (4)'!E74+'Tab 4 PPN1 (5)'!E74+'Tab 4 PPN1 (6)'!E74+'Tab 4 PPN1 (7)'!E74+'Tab 4 PPN1 (8)'!E74+'Tab 4 PPN1 (9)'!E74</f>
        <v>0</v>
      </c>
      <c r="F74" s="280">
        <f>'Tab 3'!F74+'Tab 4 PPN2'!F74+'Tab 4 PPN3'!F74+'Tab 4 PPN1 (3)'!F74+'Tab 4 PPN1 (4)'!F74+'Tab 4 PPN1 (5)'!F74+'Tab 4 PPN1 (6)'!F74+'Tab 4 PPN1 (7)'!F74+'Tab 4 PPN1 (8)'!F74+'Tab 4 PPN1 (9)'!F74</f>
        <v>0</v>
      </c>
      <c r="G74" s="280">
        <f>'Tab 3'!G74+'Tab 4 PPN2'!G74+'Tab 4 PPN3'!G74+'Tab 4 PPN1 (3)'!G74+'Tab 4 PPN1 (4)'!G74+'Tab 4 PPN1 (5)'!G74+'Tab 4 PPN1 (6)'!G74+'Tab 4 PPN1 (7)'!G74+'Tab 4 PPN1 (8)'!G74+'Tab 4 PPN1 (9)'!G74</f>
        <v>0</v>
      </c>
      <c r="H74" s="280">
        <f>'Tab 3'!H74+'Tab 4 PPN2'!H74+'Tab 4 PPN3'!H74+'Tab 4 PPN1 (3)'!H74+'Tab 4 PPN1 (4)'!H74+'Tab 4 PPN1 (5)'!H74+'Tab 4 PPN1 (6)'!H74+'Tab 4 PPN1 (7)'!H74+'Tab 4 PPN1 (8)'!H74+'Tab 4 PPN1 (9)'!H74</f>
        <v>0</v>
      </c>
      <c r="I74" s="280">
        <f>'Tab 3'!I74+'Tab 4 PPN2'!I74+'Tab 4 PPN3'!I74+'Tab 4 PPN1 (3)'!I74+'Tab 4 PPN1 (4)'!I74+'Tab 4 PPN1 (5)'!I74+'Tab 4 PPN1 (6)'!I74+'Tab 4 PPN1 (7)'!I74+'Tab 4 PPN1 (8)'!I74+'Tab 4 PPN1 (9)'!I74</f>
        <v>0</v>
      </c>
      <c r="J74" s="280">
        <f>'Tab 3'!J74+'Tab 4 PPN2'!J74+'Tab 4 PPN3'!J74+'Tab 4 PPN1 (3)'!J74+'Tab 4 PPN1 (4)'!J74+'Tab 4 PPN1 (5)'!J74+'Tab 4 PPN1 (6)'!J74+'Tab 4 PPN1 (7)'!J74+'Tab 4 PPN1 (8)'!J74+'Tab 4 PPN1 (9)'!J74</f>
        <v>0</v>
      </c>
      <c r="K74" s="280">
        <f>'Tab 3'!K74+'Tab 4 PPN2'!K74+'Tab 4 PPN3'!K74+'Tab 4 PPN1 (3)'!K74+'Tab 4 PPN1 (4)'!K74+'Tab 4 PPN1 (5)'!K74+'Tab 4 PPN1 (6)'!K74+'Tab 4 PPN1 (7)'!K74+'Tab 4 PPN1 (8)'!K74+'Tab 4 PPN1 (9)'!K74</f>
        <v>0</v>
      </c>
      <c r="L74" s="280">
        <f>'Tab 3'!L74+'Tab 4 PPN2'!L74+'Tab 4 PPN3'!L74+'Tab 4 PPN1 (3)'!L74+'Tab 4 PPN1 (4)'!L74+'Tab 4 PPN1 (5)'!L74+'Tab 4 PPN1 (6)'!L74+'Tab 4 PPN1 (7)'!L74+'Tab 4 PPN1 (8)'!L74+'Tab 4 PPN1 (9)'!L74</f>
        <v>0</v>
      </c>
      <c r="M74" s="280">
        <f>'Tab 3'!M74+'Tab 4 PPN2'!M74+'Tab 4 PPN3'!M74+'Tab 4 PPN1 (3)'!M74+'Tab 4 PPN1 (4)'!M74+'Tab 4 PPN1 (5)'!M74+'Tab 4 PPN1 (6)'!M74+'Tab 4 PPN1 (7)'!M74+'Tab 4 PPN1 (8)'!M74+'Tab 4 PPN1 (9)'!M74</f>
        <v>0</v>
      </c>
      <c r="N74" s="280">
        <f>'Tab 3'!N74+'Tab 4 PPN2'!N74+'Tab 4 PPN3'!N74+'Tab 4 PPN1 (3)'!N74+'Tab 4 PPN1 (4)'!N74+'Tab 4 PPN1 (5)'!N74+'Tab 4 PPN1 (6)'!N74+'Tab 4 PPN1 (7)'!N74+'Tab 4 PPN1 (8)'!N74+'Tab 4 PPN1 (9)'!N74</f>
        <v>0</v>
      </c>
      <c r="O74" s="280">
        <f>'Tab 3'!O74+'Tab 4 PPN2'!O74+'Tab 4 PPN3'!O74+'Tab 4 PPN1 (3)'!O74+'Tab 4 PPN1 (4)'!O74+'Tab 4 PPN1 (5)'!O74+'Tab 4 PPN1 (6)'!O74+'Tab 4 PPN1 (7)'!O74+'Tab 4 PPN1 (8)'!O74+'Tab 4 PPN1 (9)'!O74</f>
        <v>0</v>
      </c>
      <c r="P74" s="280">
        <f>'Tab 3'!P74+'Tab 4 PPN2'!P74+'Tab 4 PPN3'!P74+'Tab 4 PPN1 (3)'!P74+'Tab 4 PPN1 (4)'!P74+'Tab 4 PPN1 (5)'!P74+'Tab 4 PPN1 (6)'!P74+'Tab 4 PPN1 (7)'!P74+'Tab 4 PPN1 (8)'!P74+'Tab 4 PPN1 (9)'!P74</f>
        <v>0</v>
      </c>
      <c r="Q74" s="280">
        <f>'Tab 3'!Q74+'Tab 4 PPN2'!Q74+'Tab 4 PPN3'!Q74+'Tab 4 PPN1 (3)'!Q74+'Tab 4 PPN1 (4)'!Q74+'Tab 4 PPN1 (5)'!Q74+'Tab 4 PPN1 (6)'!Q74+'Tab 4 PPN1 (7)'!Q74+'Tab 4 PPN1 (8)'!Q74+'Tab 4 PPN1 (9)'!Q74</f>
        <v>0</v>
      </c>
      <c r="R74" s="280">
        <f>'Tab 3'!R74+'Tab 4 PPN2'!R74+'Tab 4 PPN3'!R74+'Tab 4 PPN1 (3)'!R74+'Tab 4 PPN1 (4)'!R74+'Tab 4 PPN1 (5)'!R74+'Tab 4 PPN1 (6)'!R74+'Tab 4 PPN1 (7)'!R74+'Tab 4 PPN1 (8)'!R74+'Tab 4 PPN1 (9)'!R74</f>
        <v>0</v>
      </c>
      <c r="S74" s="213"/>
      <c r="T74" s="196"/>
      <c r="U74" s="197"/>
      <c r="W74" s="46"/>
      <c r="X74" s="46"/>
      <c r="Y74" s="46"/>
      <c r="Z74" s="46"/>
    </row>
    <row r="75" spans="1:26" ht="46.5" thickBot="1">
      <c r="A75" s="105"/>
      <c r="B75" s="183" t="s">
        <v>15</v>
      </c>
      <c r="C75" s="184" t="s">
        <v>77</v>
      </c>
      <c r="D75" s="198"/>
      <c r="E75" s="281">
        <f>'Tab 3'!E75+'Tab 4 PPN1'!E75+'Tab 4 PPN2'!E75+'Tab 4 PPN3'!E75</f>
        <v>1460000</v>
      </c>
      <c r="F75" s="281">
        <f>'Tab 3'!F75+'Tab 4 PPN1'!F75+'Tab 4 PPN2'!F75+'Tab 4 PPN3'!F75</f>
        <v>0</v>
      </c>
      <c r="G75" s="281">
        <f>'Tab 3'!G75+'Tab 4 PPN1'!G75+'Tab 4 PPN2'!G75+'Tab 4 PPN3'!G75</f>
        <v>1460000</v>
      </c>
      <c r="H75" s="281">
        <f>'Tab 3'!H75+'Tab 4 PPN1'!H75+'Tab 4 PPN2'!H75+'Tab 4 PPN3'!H75</f>
        <v>0</v>
      </c>
      <c r="I75" s="281">
        <f>'Tab 3'!I75+'Tab 4 PPN1'!I75+'Tab 4 PPN2'!I75+'Tab 4 PPN3'!I75</f>
        <v>1460000</v>
      </c>
      <c r="J75" s="281">
        <f>'Tab 3'!J75+'Tab 4 PPN1'!J75+'Tab 4 PPN2'!J75+'Tab 4 PPN3'!J75</f>
        <v>0</v>
      </c>
      <c r="K75" s="281">
        <f>'Tab 3'!K75+'Tab 4 PPN1'!K75+'Tab 4 PPN2'!K75+'Tab 4 PPN3'!K75</f>
        <v>20000</v>
      </c>
      <c r="L75" s="281">
        <f>'Tab 3'!L75+'Tab 4 PPN1'!L75+'Tab 4 PPN2'!L75+'Tab 4 PPN3'!L75</f>
        <v>122000</v>
      </c>
      <c r="M75" s="281">
        <f>'Tab 3'!M75+'Tab 4 PPN1'!M75+'Tab 4 PPN2'!M75+'Tab 4 PPN3'!M75</f>
        <v>0</v>
      </c>
      <c r="N75" s="281">
        <f>'Tab 3'!N75+'Tab 4 PPN1'!N75+'Tab 4 PPN2'!N75+'Tab 4 PPN3'!N75</f>
        <v>0</v>
      </c>
      <c r="O75" s="281">
        <f>'Tab 3'!O75+'Tab 4 PPN1'!O75+'Tab 4 PPN2'!O75+'Tab 4 PPN3'!O75</f>
        <v>33000</v>
      </c>
      <c r="P75" s="281">
        <f>'Tab 3'!P75+'Tab 4 PPN1'!P75+'Tab 4 PPN2'!P75+'Tab 4 PPN3'!P75</f>
        <v>1285000</v>
      </c>
      <c r="Q75" s="281">
        <f>'Tab 3'!Q75+'Tab 4 PPN1'!Q75+'Tab 4 PPN2'!Q75+'Tab 4 PPN3'!Q75</f>
        <v>0</v>
      </c>
      <c r="R75" s="281">
        <f>'Tab 3'!R75+'Tab 4 PPN1'!R75+'Tab 4 PPN2'!R75+'Tab 4 PPN3'!R75</f>
        <v>0</v>
      </c>
      <c r="S75" s="207">
        <f>SUM(S76:S81)</f>
        <v>0</v>
      </c>
      <c r="T75" s="171">
        <f>SUM(T76:T81)</f>
        <v>0</v>
      </c>
      <c r="U75" s="172">
        <f>SUM(U76:U81)</f>
        <v>0</v>
      </c>
      <c r="W75" s="46"/>
      <c r="X75" s="46"/>
      <c r="Y75" s="46"/>
      <c r="Z75" s="46"/>
    </row>
    <row r="76" spans="1:26" ht="47.25">
      <c r="A76" s="105"/>
      <c r="B76" s="199">
        <v>1</v>
      </c>
      <c r="C76" s="92" t="s">
        <v>52</v>
      </c>
      <c r="D76" s="111">
        <v>821100</v>
      </c>
      <c r="E76" s="280">
        <f>'Tab 3'!E76+'Tab 4 PPN1'!E76+'Tab 4 PPN2'!E76+'Tab 4 PPN3'!E76</f>
        <v>0</v>
      </c>
      <c r="F76" s="280">
        <f>'Tab 3'!F76+'Tab 4 PPN1'!F76+'Tab 4 PPN2'!F76+'Tab 4 PPN3'!F76</f>
        <v>0</v>
      </c>
      <c r="G76" s="280">
        <f>'Tab 3'!G76+'Tab 4 PPN1'!G76+'Tab 4 PPN2'!G76+'Tab 4 PPN3'!G76</f>
        <v>0</v>
      </c>
      <c r="H76" s="280">
        <f>'Tab 3'!H76+'Tab 4 PPN1'!H76+'Tab 4 PPN2'!H76+'Tab 4 PPN3'!H76</f>
        <v>0</v>
      </c>
      <c r="I76" s="280">
        <f>'Tab 3'!I76+'Tab 4 PPN1'!I76+'Tab 4 PPN2'!I76+'Tab 4 PPN3'!I76</f>
        <v>0</v>
      </c>
      <c r="J76" s="280"/>
      <c r="K76" s="280">
        <f>'Tab 3'!K76+'Tab 4 PPN1'!K76+'Tab 4 PPN2'!K76+'Tab 4 PPN3'!K76</f>
        <v>0</v>
      </c>
      <c r="L76" s="280">
        <f>'Tab 3'!L76+'Tab 4 PPN1'!L76+'Tab 4 PPN2'!L76+'Tab 4 PPN3'!L76</f>
        <v>0</v>
      </c>
      <c r="M76" s="280">
        <f>'Tab 3'!M76+'Tab 4 PPN1'!M76+'Tab 4 PPN2'!M76+'Tab 4 PPN3'!M76</f>
        <v>0</v>
      </c>
      <c r="N76" s="280">
        <f>'Tab 3'!N76+'Tab 4 PPN1'!N76+'Tab 4 PPN2'!N76+'Tab 4 PPN3'!N76</f>
        <v>0</v>
      </c>
      <c r="O76" s="280">
        <f>'Tab 3'!O76+'Tab 4 PPN1'!O76+'Tab 4 PPN2'!O76+'Tab 4 PPN3'!O76</f>
        <v>0</v>
      </c>
      <c r="P76" s="280">
        <f>'Tab 3'!P76+'Tab 4 PPN1'!P76+'Tab 4 PPN2'!P76+'Tab 4 PPN3'!P76</f>
        <v>0</v>
      </c>
      <c r="Q76" s="280">
        <f>'Tab 3'!Q76+'Tab 4 PPN1'!Q76+'Tab 4 PPN2'!Q76+'Tab 4 PPN3'!Q76</f>
        <v>0</v>
      </c>
      <c r="R76" s="280">
        <f>'Tab 3'!R76+'Tab 4 PPN1'!R76+'Tab 4 PPN2'!R76+'Tab 4 PPN3'!R76</f>
        <v>0</v>
      </c>
      <c r="S76" s="214"/>
      <c r="T76" s="200"/>
      <c r="U76" s="201"/>
      <c r="W76" s="46"/>
      <c r="X76" s="46"/>
      <c r="Y76" s="46"/>
      <c r="Z76" s="46"/>
    </row>
    <row r="77" spans="1:26" ht="27.75">
      <c r="A77" s="105"/>
      <c r="B77" s="77">
        <v>2</v>
      </c>
      <c r="C77" s="78" t="s">
        <v>23</v>
      </c>
      <c r="D77" s="77">
        <v>821200</v>
      </c>
      <c r="E77" s="280">
        <f>'Tab 3'!E77+'Tab 4 PPN1'!E77+'Tab 4 PPN2'!E77+'Tab 4 PPN3'!E77</f>
        <v>0</v>
      </c>
      <c r="F77" s="280">
        <f>'Tab 3'!F77+'Tab 4 PPN1'!F77+'Tab 4 PPN2'!F77+'Tab 4 PPN3'!F77</f>
        <v>0</v>
      </c>
      <c r="G77" s="280">
        <f>'Tab 3'!G77+'Tab 4 PPN1'!G77+'Tab 4 PPN2'!G77+'Tab 4 PPN3'!G77</f>
        <v>0</v>
      </c>
      <c r="H77" s="280">
        <f>'Tab 3'!H77+'Tab 4 PPN1'!H77+'Tab 4 PPN2'!H77+'Tab 4 PPN3'!H77</f>
        <v>0</v>
      </c>
      <c r="I77" s="280">
        <f>'Tab 3'!I77+'Tab 4 PPN1'!I77+'Tab 4 PPN2'!I77+'Tab 4 PPN3'!I77</f>
        <v>0</v>
      </c>
      <c r="J77" s="280">
        <f>'Tab 3'!J77+'Tab 4 PPN1'!J77+'Tab 4 PPN2'!J77+'Tab 4 PPN3'!J77</f>
        <v>0</v>
      </c>
      <c r="K77" s="280">
        <f>'Tab 3'!K77+'Tab 4 PPN1'!K77+'Tab 4 PPN2'!K77+'Tab 4 PPN3'!K77</f>
        <v>0</v>
      </c>
      <c r="L77" s="280">
        <f>'Tab 3'!L77+'Tab 4 PPN1'!L77+'Tab 4 PPN2'!L77+'Tab 4 PPN3'!L77</f>
        <v>0</v>
      </c>
      <c r="M77" s="280">
        <f>'Tab 3'!M77+'Tab 4 PPN1'!M77+'Tab 4 PPN2'!M77+'Tab 4 PPN3'!M77</f>
        <v>0</v>
      </c>
      <c r="N77" s="280">
        <f>'Tab 3'!N77+'Tab 4 PPN1'!N77+'Tab 4 PPN2'!N77+'Tab 4 PPN3'!N77</f>
        <v>0</v>
      </c>
      <c r="O77" s="280">
        <f>'Tab 3'!O77+'Tab 4 PPN1'!O77+'Tab 4 PPN2'!O77+'Tab 4 PPN3'!O77</f>
        <v>0</v>
      </c>
      <c r="P77" s="280">
        <f>'Tab 3'!P77+'Tab 4 PPN1'!P77+'Tab 4 PPN2'!P77+'Tab 4 PPN3'!P77</f>
        <v>0</v>
      </c>
      <c r="Q77" s="280">
        <f>'Tab 3'!Q77+'Tab 4 PPN1'!Q77+'Tab 4 PPN2'!Q77+'Tab 4 PPN3'!Q77</f>
        <v>0</v>
      </c>
      <c r="R77" s="280">
        <f>'Tab 3'!R77+'Tab 4 PPN1'!R77+'Tab 4 PPN2'!R77+'Tab 4 PPN3'!R77</f>
        <v>0</v>
      </c>
      <c r="S77" s="206"/>
      <c r="T77" s="181"/>
      <c r="U77" s="182"/>
      <c r="W77" s="46"/>
      <c r="X77" s="46"/>
      <c r="Y77" s="46"/>
      <c r="Z77" s="46"/>
    </row>
    <row r="78" spans="1:26" ht="27.75">
      <c r="A78" s="105"/>
      <c r="B78" s="77">
        <v>3</v>
      </c>
      <c r="C78" s="78" t="s">
        <v>24</v>
      </c>
      <c r="D78" s="77">
        <v>821300</v>
      </c>
      <c r="E78" s="280">
        <f>'Tab 3'!E78+'Tab 4 PPN1'!E78+'Tab 4 PPN2'!E78+'Tab 4 PPN3'!E78</f>
        <v>172000</v>
      </c>
      <c r="F78" s="280">
        <f>'Tab 3'!F78+'Tab 4 PPN1'!F78+'Tab 4 PPN2'!F78+'Tab 4 PPN3'!F78</f>
        <v>0</v>
      </c>
      <c r="G78" s="280">
        <f>'Tab 3'!G78+'Tab 4 PPN1'!G78+'Tab 4 PPN2'!G78+'Tab 4 PPN3'!G78</f>
        <v>172000</v>
      </c>
      <c r="H78" s="280">
        <f>'Tab 3'!H78+'Tab 4 PPN1'!H78+'Tab 4 PPN2'!H78+'Tab 4 PPN3'!H78</f>
        <v>0</v>
      </c>
      <c r="I78" s="280">
        <f>'Tab 3'!I78+'Tab 4 PPN1'!I78+'Tab 4 PPN2'!I78+'Tab 4 PPN3'!I78</f>
        <v>172000</v>
      </c>
      <c r="J78" s="280">
        <f>'Tab 3'!J78+'Tab 4 PPN1'!J78+'Tab 4 PPN2'!J78+'Tab 4 PPN3'!J78</f>
        <v>0</v>
      </c>
      <c r="K78" s="280">
        <f>'Tab 3'!K78+'Tab 4 PPN1'!K78+'Tab 4 PPN2'!K78+'Tab 4 PPN3'!K78</f>
        <v>20000</v>
      </c>
      <c r="L78" s="280">
        <f>'Tab 3'!L78+'Tab 4 PPN1'!L78+'Tab 4 PPN2'!L78+'Tab 4 PPN3'!L78</f>
        <v>122000</v>
      </c>
      <c r="M78" s="280">
        <f>'Tab 3'!M78+'Tab 4 PPN1'!M78+'Tab 4 PPN2'!M78+'Tab 4 PPN3'!M78</f>
        <v>0</v>
      </c>
      <c r="N78" s="280">
        <f>'Tab 3'!N78+'Tab 4 PPN1'!N78+'Tab 4 PPN2'!N78+'Tab 4 PPN3'!N78</f>
        <v>0</v>
      </c>
      <c r="O78" s="280">
        <f>'Tab 3'!O78+'Tab 4 PPN1'!O78+'Tab 4 PPN2'!O78+'Tab 4 PPN3'!O78</f>
        <v>30000</v>
      </c>
      <c r="P78" s="280">
        <f>'Tab 3'!P78+'Tab 4 PPN1'!P78+'Tab 4 PPN2'!P78+'Tab 4 PPN3'!P78</f>
        <v>0</v>
      </c>
      <c r="Q78" s="280">
        <f>'Tab 3'!Q78+'Tab 4 PPN1'!Q78+'Tab 4 PPN2'!Q78+'Tab 4 PPN3'!Q78</f>
        <v>0</v>
      </c>
      <c r="R78" s="280">
        <f>'Tab 3'!R78+'Tab 4 PPN1'!R78+'Tab 4 PPN2'!R78+'Tab 4 PPN3'!R78</f>
        <v>0</v>
      </c>
      <c r="S78" s="206"/>
      <c r="T78" s="181"/>
      <c r="U78" s="182"/>
      <c r="W78" s="46"/>
      <c r="X78" s="46"/>
      <c r="Y78" s="46"/>
      <c r="Z78" s="46"/>
    </row>
    <row r="79" spans="1:26" ht="27.75">
      <c r="A79" s="105"/>
      <c r="B79" s="77">
        <v>4</v>
      </c>
      <c r="C79" s="88" t="s">
        <v>25</v>
      </c>
      <c r="D79" s="77">
        <v>821400</v>
      </c>
      <c r="E79" s="280">
        <f>'Tab 3'!E79+'Tab 4 PPN1'!E79+'Tab 4 PPN2'!E79+'Tab 4 PPN3'!E79</f>
        <v>0</v>
      </c>
      <c r="F79" s="280">
        <f>'Tab 3'!F79+'Tab 4 PPN1'!F79+'Tab 4 PPN2'!F79+'Tab 4 PPN3'!F79</f>
        <v>0</v>
      </c>
      <c r="G79" s="280">
        <f>'Tab 3'!G79+'Tab 4 PPN1'!G79+'Tab 4 PPN2'!G79+'Tab 4 PPN3'!G79</f>
        <v>0</v>
      </c>
      <c r="H79" s="280">
        <f>'Tab 3'!H79+'Tab 4 PPN1'!H79+'Tab 4 PPN2'!H79+'Tab 4 PPN3'!H79</f>
        <v>0</v>
      </c>
      <c r="I79" s="280">
        <f>'Tab 3'!I79+'Tab 4 PPN1'!I79+'Tab 4 PPN2'!I79+'Tab 4 PPN3'!I79</f>
        <v>0</v>
      </c>
      <c r="J79" s="280">
        <f>'Tab 3'!J79+'Tab 4 PPN1'!J79+'Tab 4 PPN2'!J79+'Tab 4 PPN3'!J79</f>
        <v>0</v>
      </c>
      <c r="K79" s="280">
        <f>'Tab 3'!K79+'Tab 4 PPN1'!K79+'Tab 4 PPN2'!K79+'Tab 4 PPN3'!K79</f>
        <v>0</v>
      </c>
      <c r="L79" s="280">
        <f>'Tab 3'!L79+'Tab 4 PPN1'!L79+'Tab 4 PPN2'!L79+'Tab 4 PPN3'!L79</f>
        <v>0</v>
      </c>
      <c r="M79" s="280">
        <f>'Tab 3'!M79+'Tab 4 PPN1'!M79+'Tab 4 PPN2'!M79+'Tab 4 PPN3'!M79</f>
        <v>0</v>
      </c>
      <c r="N79" s="280">
        <f>'Tab 3'!N79+'Tab 4 PPN1'!N79+'Tab 4 PPN2'!N79+'Tab 4 PPN3'!N79</f>
        <v>0</v>
      </c>
      <c r="O79" s="280">
        <f>'Tab 3'!O79+'Tab 4 PPN1'!O79+'Tab 4 PPN2'!O79+'Tab 4 PPN3'!O79</f>
        <v>0</v>
      </c>
      <c r="P79" s="280">
        <f>'Tab 3'!P79+'Tab 4 PPN1'!P79+'Tab 4 PPN2'!P79+'Tab 4 PPN3'!P79</f>
        <v>0</v>
      </c>
      <c r="Q79" s="280">
        <f>'Tab 3'!Q79+'Tab 4 PPN1'!Q79+'Tab 4 PPN2'!Q79+'Tab 4 PPN3'!Q79</f>
        <v>0</v>
      </c>
      <c r="R79" s="280">
        <f>'Tab 3'!R79+'Tab 4 PPN1'!R79+'Tab 4 PPN2'!R79+'Tab 4 PPN3'!R79</f>
        <v>0</v>
      </c>
      <c r="S79" s="206"/>
      <c r="T79" s="181"/>
      <c r="U79" s="182"/>
      <c r="W79" s="46"/>
      <c r="X79" s="46"/>
      <c r="Y79" s="46"/>
      <c r="Z79" s="46"/>
    </row>
    <row r="80" spans="1:26" ht="27.75">
      <c r="A80" s="105"/>
      <c r="B80" s="77">
        <v>5</v>
      </c>
      <c r="C80" s="88" t="s">
        <v>26</v>
      </c>
      <c r="D80" s="77">
        <v>821500</v>
      </c>
      <c r="E80" s="280">
        <f>'Tab 3'!E80+'Tab 4 PPN1'!E80+'Tab 4 PPN2'!E80+'Tab 4 PPN3'!E80</f>
        <v>38000</v>
      </c>
      <c r="F80" s="280">
        <f>'Tab 3'!F80+'Tab 4 PPN1'!F80+'Tab 4 PPN2'!F80+'Tab 4 PPN3'!F80</f>
        <v>0</v>
      </c>
      <c r="G80" s="280">
        <f>'Tab 3'!G80+'Tab 4 PPN1'!G80+'Tab 4 PPN2'!G80+'Tab 4 PPN3'!G80</f>
        <v>38000</v>
      </c>
      <c r="H80" s="280">
        <f>'Tab 3'!H80+'Tab 4 PPN1'!H80+'Tab 4 PPN2'!H80+'Tab 4 PPN3'!H80</f>
        <v>0</v>
      </c>
      <c r="I80" s="280">
        <f>'Tab 3'!I80+'Tab 4 PPN1'!I80+'Tab 4 PPN2'!I80+'Tab 4 PPN3'!I80</f>
        <v>38000</v>
      </c>
      <c r="J80" s="280">
        <f>'Tab 3'!J80+'Tab 4 PPN1'!J80+'Tab 4 PPN2'!J80+'Tab 4 PPN3'!J80</f>
        <v>0</v>
      </c>
      <c r="K80" s="280">
        <f>'Tab 3'!K80+'Tab 4 PPN1'!K80+'Tab 4 PPN2'!K80+'Tab 4 PPN3'!K80</f>
        <v>0</v>
      </c>
      <c r="L80" s="280">
        <f>'Tab 3'!L80+'Tab 4 PPN1'!L80+'Tab 4 PPN2'!L80+'Tab 4 PPN3'!L80</f>
        <v>0</v>
      </c>
      <c r="M80" s="280">
        <f>'Tab 3'!M80+'Tab 4 PPN1'!M80+'Tab 4 PPN2'!M80+'Tab 4 PPN3'!M80</f>
        <v>0</v>
      </c>
      <c r="N80" s="280">
        <f>'Tab 3'!N80+'Tab 4 PPN1'!N80+'Tab 4 PPN2'!N80+'Tab 4 PPN3'!N80</f>
        <v>0</v>
      </c>
      <c r="O80" s="280">
        <f>'Tab 3'!O80+'Tab 4 PPN1'!O80+'Tab 4 PPN2'!O80+'Tab 4 PPN3'!O80</f>
        <v>3000</v>
      </c>
      <c r="P80" s="280">
        <f>'Tab 3'!P80+'Tab 4 PPN1'!P80+'Tab 4 PPN2'!P80+'Tab 4 PPN3'!P80</f>
        <v>35000</v>
      </c>
      <c r="Q80" s="280">
        <f>'Tab 3'!Q80+'Tab 4 PPN1'!Q80+'Tab 4 PPN2'!Q80+'Tab 4 PPN3'!Q80</f>
        <v>0</v>
      </c>
      <c r="R80" s="280">
        <f>'Tab 3'!R80+'Tab 4 PPN1'!R80+'Tab 4 PPN2'!R80+'Tab 4 PPN3'!R80</f>
        <v>0</v>
      </c>
      <c r="S80" s="206"/>
      <c r="T80" s="181"/>
      <c r="U80" s="182"/>
      <c r="W80" s="46"/>
      <c r="X80" s="46"/>
      <c r="Y80" s="46"/>
      <c r="Z80" s="46"/>
    </row>
    <row r="81" spans="1:26" ht="27.75">
      <c r="A81" s="105"/>
      <c r="B81" s="77">
        <v>6</v>
      </c>
      <c r="C81" s="88" t="s">
        <v>27</v>
      </c>
      <c r="D81" s="77">
        <v>821600</v>
      </c>
      <c r="E81" s="280">
        <f>'Tab 3'!E81+'Tab 4 PPN1'!E81+'Tab 4 PPN2'!E81+'Tab 4 PPN3'!E81</f>
        <v>1250000</v>
      </c>
      <c r="F81" s="280">
        <f>'Tab 3'!F81+'Tab 4 PPN1'!F81+'Tab 4 PPN2'!F81+'Tab 4 PPN3'!F81</f>
        <v>0</v>
      </c>
      <c r="G81" s="280">
        <f>'Tab 3'!G81+'Tab 4 PPN1'!G81+'Tab 4 PPN2'!G81+'Tab 4 PPN3'!G81</f>
        <v>1250000</v>
      </c>
      <c r="H81" s="280">
        <f>'Tab 3'!H81+'Tab 4 PPN1'!H81+'Tab 4 PPN2'!H81+'Tab 4 PPN3'!H81</f>
        <v>0</v>
      </c>
      <c r="I81" s="280">
        <f>'Tab 3'!I81+'Tab 4 PPN1'!I81+'Tab 4 PPN2'!I81+'Tab 4 PPN3'!I81</f>
        <v>1250000</v>
      </c>
      <c r="J81" s="280">
        <f>'Tab 3'!J81+'Tab 4 PPN1'!J81+'Tab 4 PPN2'!J81+'Tab 4 PPN3'!J81</f>
        <v>0</v>
      </c>
      <c r="K81" s="280">
        <f>'Tab 3'!K81+'Tab 4 PPN1'!K81+'Tab 4 PPN2'!K81+'Tab 4 PPN3'!K81</f>
        <v>0</v>
      </c>
      <c r="L81" s="280">
        <f>'Tab 3'!L81+'Tab 4 PPN1'!L81+'Tab 4 PPN2'!P81+'Tab 4 PPN3'!P81</f>
        <v>1250000</v>
      </c>
      <c r="M81" s="280">
        <f>'Tab 3'!M81+'Tab 4 PPN1'!M81+'Tab 4 PPN2'!M81+'Tab 4 PPN3'!M81</f>
        <v>0</v>
      </c>
      <c r="N81" s="280">
        <f>'Tab 3'!N81+'Tab 4 PPN1'!N81+'Tab 4 PPN2'!N81+'Tab 4 PPN3'!N81</f>
        <v>0</v>
      </c>
      <c r="O81" s="280">
        <f>'Tab 3'!O81+'Tab 4 PPN1'!O81+'Tab 4 PPN2'!O81+'Tab 4 PPN3'!O81</f>
        <v>0</v>
      </c>
      <c r="P81" s="280" t="e">
        <f>'Tab 3'!P81+'Tab 4 PPN1'!P81+'Tab 4 PPN2'!#REF!+'Tab 4 PPN3'!#REF!</f>
        <v>#REF!</v>
      </c>
      <c r="Q81" s="280">
        <f>'Tab 3'!Q81+'Tab 4 PPN1'!Q81+'Tab 4 PPN2'!Q81+'Tab 4 PPN3'!Q81</f>
        <v>0</v>
      </c>
      <c r="R81" s="280">
        <f>'Tab 3'!R81+'Tab 4 PPN1'!R81+'Tab 4 PPN2'!R81+'Tab 4 PPN3'!R81</f>
        <v>0</v>
      </c>
      <c r="S81" s="206"/>
      <c r="T81" s="181"/>
      <c r="U81" s="182"/>
      <c r="V81" s="6"/>
      <c r="W81" s="46"/>
      <c r="X81" s="46"/>
      <c r="Y81" s="46"/>
      <c r="Z81" s="46"/>
    </row>
    <row r="82" spans="1:26" ht="46.5" thickBot="1">
      <c r="A82" s="106"/>
      <c r="B82" s="183"/>
      <c r="C82" s="184" t="s">
        <v>90</v>
      </c>
      <c r="D82" s="198"/>
      <c r="E82" s="283">
        <f aca="true" t="shared" si="1" ref="E82:U82">E14+E26+E66+E73+E75</f>
        <v>18675000</v>
      </c>
      <c r="F82" s="283">
        <f t="shared" si="1"/>
        <v>0</v>
      </c>
      <c r="G82" s="283">
        <f t="shared" si="1"/>
        <v>18675000</v>
      </c>
      <c r="H82" s="283">
        <f t="shared" si="1"/>
        <v>3980000</v>
      </c>
      <c r="I82" s="283">
        <f t="shared" si="1"/>
        <v>14695000</v>
      </c>
      <c r="J82" s="284">
        <f t="shared" si="1"/>
        <v>940950</v>
      </c>
      <c r="K82" s="285">
        <f t="shared" si="1"/>
        <v>872150</v>
      </c>
      <c r="L82" s="285">
        <f t="shared" si="1"/>
        <v>8085970</v>
      </c>
      <c r="M82" s="285">
        <f t="shared" si="1"/>
        <v>618800</v>
      </c>
      <c r="N82" s="285">
        <f t="shared" si="1"/>
        <v>555550</v>
      </c>
      <c r="O82" s="285">
        <f t="shared" si="1"/>
        <v>622000</v>
      </c>
      <c r="P82" s="285">
        <f t="shared" si="1"/>
        <v>1916700</v>
      </c>
      <c r="Q82" s="285">
        <f t="shared" si="1"/>
        <v>550080</v>
      </c>
      <c r="R82" s="286">
        <f t="shared" si="1"/>
        <v>532800</v>
      </c>
      <c r="S82" s="207">
        <f t="shared" si="1"/>
        <v>0</v>
      </c>
      <c r="T82" s="171">
        <f t="shared" si="1"/>
        <v>0</v>
      </c>
      <c r="U82" s="172">
        <f t="shared" si="1"/>
        <v>0</v>
      </c>
      <c r="V82" s="6"/>
      <c r="W82" s="46"/>
      <c r="X82" s="46"/>
      <c r="Y82" s="46"/>
      <c r="Z82" s="46"/>
    </row>
    <row r="83" spans="1:22" ht="23.25">
      <c r="A83" s="70"/>
      <c r="B83" s="93"/>
      <c r="C83" s="94"/>
      <c r="D83" s="95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64"/>
      <c r="S83" s="64"/>
      <c r="T83" s="64"/>
      <c r="U83" s="64"/>
      <c r="V83" s="6"/>
    </row>
    <row r="84" spans="1:22" ht="23.25">
      <c r="A84" s="70"/>
      <c r="B84" s="93"/>
      <c r="C84" s="94"/>
      <c r="D84" s="95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64"/>
      <c r="S84" s="64"/>
      <c r="T84" s="64"/>
      <c r="U84" s="64"/>
      <c r="V84" s="6"/>
    </row>
    <row r="85" spans="1:22" ht="15.75" customHeight="1">
      <c r="A85" s="70"/>
      <c r="B85" s="97"/>
      <c r="C85" s="619"/>
      <c r="D85" s="619"/>
      <c r="E85" s="619"/>
      <c r="F85" s="619"/>
      <c r="G85" s="619"/>
      <c r="H85" s="619"/>
      <c r="I85" s="619"/>
      <c r="J85" s="619"/>
      <c r="K85" s="619"/>
      <c r="L85" s="619"/>
      <c r="M85" s="619"/>
      <c r="N85" s="619"/>
      <c r="O85" s="619"/>
      <c r="P85" s="619"/>
      <c r="Q85" s="619"/>
      <c r="R85" s="65"/>
      <c r="S85" s="65"/>
      <c r="T85" s="65"/>
      <c r="U85" s="65"/>
      <c r="V85" s="6"/>
    </row>
    <row r="86" spans="1:22" ht="15.75" customHeight="1">
      <c r="A86" s="70"/>
      <c r="B86" s="97"/>
      <c r="C86" s="98"/>
      <c r="D86" s="98"/>
      <c r="E86" s="98"/>
      <c r="F86" s="98"/>
      <c r="G86" s="98"/>
      <c r="H86" s="98"/>
      <c r="I86" s="98"/>
      <c r="J86" s="6"/>
      <c r="K86" s="98"/>
      <c r="L86" s="98"/>
      <c r="M86" s="98"/>
      <c r="N86" s="98"/>
      <c r="O86" s="98"/>
      <c r="P86" s="203"/>
      <c r="Q86" s="203"/>
      <c r="R86" s="66"/>
      <c r="S86" s="66"/>
      <c r="T86" s="66"/>
      <c r="U86" s="66"/>
      <c r="V86" s="6"/>
    </row>
    <row r="87" spans="1:22" ht="27" customHeight="1">
      <c r="A87" s="70"/>
      <c r="B87" s="97"/>
      <c r="C87" s="98"/>
      <c r="D87" s="98"/>
      <c r="E87" s="98"/>
      <c r="F87" s="98"/>
      <c r="G87" s="98"/>
      <c r="H87" s="98"/>
      <c r="I87" s="98"/>
      <c r="J87" s="6"/>
      <c r="K87" s="98"/>
      <c r="L87" s="98"/>
      <c r="M87" s="98"/>
      <c r="N87" s="98"/>
      <c r="O87" s="98"/>
      <c r="P87" s="98"/>
      <c r="Q87" s="98" t="s">
        <v>55</v>
      </c>
      <c r="R87" s="65"/>
      <c r="S87" s="65"/>
      <c r="T87" s="65"/>
      <c r="U87" s="65"/>
      <c r="V87" s="6"/>
    </row>
    <row r="88" spans="2:22" ht="15" customHeight="1">
      <c r="B88" s="56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56"/>
      <c r="Q88" s="68"/>
      <c r="R88" s="68"/>
      <c r="S88" s="56"/>
      <c r="T88" s="69" t="s">
        <v>55</v>
      </c>
      <c r="U88" s="51"/>
      <c r="V88" s="6"/>
    </row>
    <row r="89" spans="2:21" ht="1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2:21" ht="18.7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5"/>
      <c r="R90" s="3"/>
      <c r="S90" s="6"/>
      <c r="T90" s="5"/>
      <c r="U90" s="10"/>
    </row>
    <row r="91" spans="2:21" ht="1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2:21" ht="1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</sheetData>
  <sheetProtection password="C5C5" sheet="1" formatCells="0" formatColumns="0" formatRows="0"/>
  <mergeCells count="16">
    <mergeCell ref="H10:H12"/>
    <mergeCell ref="I10:I12"/>
    <mergeCell ref="J10:U11"/>
    <mergeCell ref="C85:Q85"/>
    <mergeCell ref="B10:B12"/>
    <mergeCell ref="C10:C12"/>
    <mergeCell ref="D10:D12"/>
    <mergeCell ref="E10:E12"/>
    <mergeCell ref="F10:F12"/>
    <mergeCell ref="G10:G12"/>
    <mergeCell ref="B1:U1"/>
    <mergeCell ref="S2:T3"/>
    <mergeCell ref="B3:C3"/>
    <mergeCell ref="D3:Q3"/>
    <mergeCell ref="B7:Q7"/>
    <mergeCell ref="D8:L8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27" r:id="rId2"/>
  <headerFooter>
    <oddFooter>&amp;C&amp;A&amp;RPage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92"/>
  <sheetViews>
    <sheetView view="pageBreakPreview" zoomScale="60" zoomScaleNormal="60" workbookViewId="0" topLeftCell="A62">
      <selection activeCell="H82" sqref="H82:I82"/>
    </sheetView>
  </sheetViews>
  <sheetFormatPr defaultColWidth="9.140625" defaultRowHeight="15"/>
  <cols>
    <col min="1" max="1" width="4.421875" style="442" customWidth="1"/>
    <col min="2" max="2" width="6.421875" style="442" bestFit="1" customWidth="1"/>
    <col min="3" max="3" width="67.140625" style="442" customWidth="1"/>
    <col min="4" max="4" width="22.28125" style="442" customWidth="1"/>
    <col min="5" max="9" width="35.8515625" style="442" customWidth="1"/>
    <col min="10" max="18" width="25.7109375" style="442" customWidth="1"/>
    <col min="19" max="20" width="19.7109375" style="442" hidden="1" customWidth="1"/>
    <col min="21" max="21" width="1.8515625" style="442" hidden="1" customWidth="1"/>
    <col min="22" max="16384" width="9.140625" style="442" customWidth="1"/>
  </cols>
  <sheetData>
    <row r="1" spans="2:21" ht="20.25">
      <c r="B1" s="605" t="s">
        <v>53</v>
      </c>
      <c r="C1" s="627"/>
      <c r="D1" s="627"/>
      <c r="E1" s="627"/>
      <c r="F1" s="627"/>
      <c r="G1" s="627"/>
      <c r="H1" s="627"/>
      <c r="I1" s="627"/>
      <c r="J1" s="627"/>
      <c r="K1" s="627"/>
      <c r="L1" s="627"/>
      <c r="M1" s="627"/>
      <c r="N1" s="627"/>
      <c r="O1" s="627"/>
      <c r="P1" s="627"/>
      <c r="Q1" s="627"/>
      <c r="R1" s="627"/>
      <c r="S1" s="627"/>
      <c r="T1" s="627"/>
      <c r="U1" s="627"/>
    </row>
    <row r="2" spans="2:21" ht="24" customHeight="1">
      <c r="B2" s="444"/>
      <c r="C2" s="444"/>
      <c r="D2" s="444"/>
      <c r="E2" s="444"/>
      <c r="F2" s="444"/>
      <c r="G2" s="444"/>
      <c r="H2" s="444"/>
      <c r="I2" s="444"/>
      <c r="J2" s="444"/>
      <c r="M2" s="444"/>
      <c r="N2" s="444"/>
      <c r="O2" s="444"/>
      <c r="P2" s="52" t="s">
        <v>54</v>
      </c>
      <c r="Q2" s="445" t="s">
        <v>126</v>
      </c>
      <c r="R2" s="444"/>
      <c r="S2" s="607" t="s">
        <v>54</v>
      </c>
      <c r="T2" s="607"/>
      <c r="U2" s="352"/>
    </row>
    <row r="3" spans="2:21" ht="31.5" customHeight="1">
      <c r="B3" s="605" t="s">
        <v>58</v>
      </c>
      <c r="C3" s="605"/>
      <c r="D3" s="608" t="s">
        <v>127</v>
      </c>
      <c r="E3" s="608"/>
      <c r="F3" s="608"/>
      <c r="G3" s="608"/>
      <c r="H3" s="608"/>
      <c r="I3" s="608"/>
      <c r="J3" s="608"/>
      <c r="K3" s="608"/>
      <c r="L3" s="608"/>
      <c r="M3" s="608"/>
      <c r="N3" s="608"/>
      <c r="O3" s="608"/>
      <c r="P3" s="608"/>
      <c r="Q3" s="608"/>
      <c r="R3" s="443"/>
      <c r="S3" s="607"/>
      <c r="T3" s="607"/>
      <c r="U3" s="53"/>
    </row>
    <row r="4" spans="2:21" ht="20.25"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5"/>
      <c r="T4" s="446"/>
      <c r="U4" s="57"/>
    </row>
    <row r="5" spans="2:21" ht="20.25">
      <c r="B5" s="54"/>
      <c r="C5" s="54"/>
      <c r="D5" s="54"/>
      <c r="E5" s="54"/>
      <c r="F5" s="54"/>
      <c r="G5" s="54"/>
      <c r="H5" s="54"/>
      <c r="I5" s="54"/>
      <c r="J5" s="54"/>
      <c r="M5" s="54"/>
      <c r="N5" s="54"/>
      <c r="O5" s="54"/>
      <c r="P5" s="52" t="s">
        <v>63</v>
      </c>
      <c r="Q5" s="53" t="s">
        <v>71</v>
      </c>
      <c r="R5" s="54"/>
      <c r="S5" s="55"/>
      <c r="T5" s="446"/>
      <c r="U5" s="57"/>
    </row>
    <row r="6" spans="2:21" ht="30" customHeight="1">
      <c r="B6" s="58" t="s">
        <v>81</v>
      </c>
      <c r="C6" s="58"/>
      <c r="D6" s="58"/>
      <c r="E6" s="58"/>
      <c r="F6" s="58"/>
      <c r="G6" s="58"/>
      <c r="H6" s="58"/>
      <c r="I6" s="58"/>
      <c r="J6" s="58"/>
      <c r="K6" s="52"/>
      <c r="L6" s="112"/>
      <c r="M6" s="58"/>
      <c r="N6" s="58"/>
      <c r="O6" s="58"/>
      <c r="P6" s="52"/>
      <c r="Q6" s="52"/>
      <c r="R6" s="52"/>
      <c r="S6" s="52" t="s">
        <v>63</v>
      </c>
      <c r="T6" s="52"/>
      <c r="U6" s="59"/>
    </row>
    <row r="7" spans="2:21" ht="21" customHeight="1">
      <c r="B7" s="628"/>
      <c r="C7" s="628"/>
      <c r="D7" s="628"/>
      <c r="E7" s="628"/>
      <c r="F7" s="628"/>
      <c r="G7" s="628"/>
      <c r="H7" s="628"/>
      <c r="I7" s="628"/>
      <c r="J7" s="628"/>
      <c r="K7" s="628"/>
      <c r="L7" s="628"/>
      <c r="M7" s="628"/>
      <c r="N7" s="628"/>
      <c r="O7" s="628"/>
      <c r="P7" s="628"/>
      <c r="Q7" s="628"/>
      <c r="R7" s="447"/>
      <c r="S7" s="352"/>
      <c r="T7" s="352"/>
      <c r="U7" s="61"/>
    </row>
    <row r="8" spans="2:21" ht="13.5" customHeight="1">
      <c r="B8" s="448"/>
      <c r="C8" s="448"/>
      <c r="D8" s="629"/>
      <c r="E8" s="629"/>
      <c r="F8" s="629"/>
      <c r="G8" s="629"/>
      <c r="H8" s="629"/>
      <c r="I8" s="629"/>
      <c r="J8" s="629"/>
      <c r="K8" s="629"/>
      <c r="L8" s="629"/>
      <c r="M8" s="449"/>
      <c r="N8" s="449"/>
      <c r="O8" s="449"/>
      <c r="P8" s="449"/>
      <c r="Q8" s="449"/>
      <c r="R8" s="52"/>
      <c r="S8" s="52" t="s">
        <v>65</v>
      </c>
      <c r="T8" s="52"/>
      <c r="U8" s="53"/>
    </row>
    <row r="9" spans="2:21" ht="12" customHeight="1" thickBot="1"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62"/>
    </row>
    <row r="10" spans="1:21" s="451" customFormat="1" ht="59.25" customHeight="1">
      <c r="A10" s="450"/>
      <c r="B10" s="620" t="s">
        <v>97</v>
      </c>
      <c r="C10" s="623" t="s">
        <v>72</v>
      </c>
      <c r="D10" s="620" t="s">
        <v>1</v>
      </c>
      <c r="E10" s="611" t="s">
        <v>271</v>
      </c>
      <c r="F10" s="611" t="s">
        <v>267</v>
      </c>
      <c r="G10" s="611" t="s">
        <v>268</v>
      </c>
      <c r="H10" s="611" t="s">
        <v>274</v>
      </c>
      <c r="I10" s="611" t="s">
        <v>273</v>
      </c>
      <c r="J10" s="585" t="s">
        <v>79</v>
      </c>
      <c r="K10" s="614"/>
      <c r="L10" s="614"/>
      <c r="M10" s="614"/>
      <c r="N10" s="614"/>
      <c r="O10" s="614"/>
      <c r="P10" s="614"/>
      <c r="Q10" s="614"/>
      <c r="R10" s="614"/>
      <c r="S10" s="614"/>
      <c r="T10" s="614"/>
      <c r="U10" s="615"/>
    </row>
    <row r="11" spans="1:21" s="451" customFormat="1" ht="17.25" customHeight="1" thickBot="1">
      <c r="A11" s="452"/>
      <c r="B11" s="621"/>
      <c r="C11" s="624"/>
      <c r="D11" s="621"/>
      <c r="E11" s="612"/>
      <c r="F11" s="612"/>
      <c r="G11" s="612"/>
      <c r="H11" s="612"/>
      <c r="I11" s="612"/>
      <c r="J11" s="616"/>
      <c r="K11" s="617"/>
      <c r="L11" s="617"/>
      <c r="M11" s="617"/>
      <c r="N11" s="617"/>
      <c r="O11" s="617"/>
      <c r="P11" s="617"/>
      <c r="Q11" s="617"/>
      <c r="R11" s="617"/>
      <c r="S11" s="617"/>
      <c r="T11" s="617"/>
      <c r="U11" s="618"/>
    </row>
    <row r="12" spans="1:21" s="451" customFormat="1" ht="111.75" customHeight="1" thickBot="1">
      <c r="A12" s="452"/>
      <c r="B12" s="622"/>
      <c r="C12" s="625"/>
      <c r="D12" s="622"/>
      <c r="E12" s="613"/>
      <c r="F12" s="613"/>
      <c r="G12" s="613"/>
      <c r="H12" s="613"/>
      <c r="I12" s="613"/>
      <c r="J12" s="173" t="s">
        <v>33</v>
      </c>
      <c r="K12" s="173" t="s">
        <v>34</v>
      </c>
      <c r="L12" s="173" t="s">
        <v>35</v>
      </c>
      <c r="M12" s="174" t="s">
        <v>36</v>
      </c>
      <c r="N12" s="174" t="s">
        <v>37</v>
      </c>
      <c r="O12" s="174" t="s">
        <v>38</v>
      </c>
      <c r="P12" s="174" t="s">
        <v>56</v>
      </c>
      <c r="Q12" s="174" t="s">
        <v>57</v>
      </c>
      <c r="R12" s="174" t="s">
        <v>39</v>
      </c>
      <c r="S12" s="174" t="s">
        <v>56</v>
      </c>
      <c r="T12" s="174" t="s">
        <v>57</v>
      </c>
      <c r="U12" s="174" t="s">
        <v>39</v>
      </c>
    </row>
    <row r="13" spans="1:21" s="451" customFormat="1" ht="21" thickBot="1">
      <c r="A13" s="452"/>
      <c r="B13" s="453">
        <v>1</v>
      </c>
      <c r="C13" s="453">
        <v>2</v>
      </c>
      <c r="D13" s="453">
        <v>3</v>
      </c>
      <c r="E13" s="350">
        <v>4</v>
      </c>
      <c r="F13" s="350">
        <v>5</v>
      </c>
      <c r="G13" s="350" t="s">
        <v>80</v>
      </c>
      <c r="H13" s="350">
        <v>7</v>
      </c>
      <c r="I13" s="350" t="s">
        <v>123</v>
      </c>
      <c r="J13" s="454">
        <v>9</v>
      </c>
      <c r="K13" s="454">
        <v>10</v>
      </c>
      <c r="L13" s="454">
        <v>11</v>
      </c>
      <c r="M13" s="454">
        <v>9</v>
      </c>
      <c r="N13" s="454">
        <v>10</v>
      </c>
      <c r="O13" s="454">
        <v>11</v>
      </c>
      <c r="P13" s="454">
        <v>12</v>
      </c>
      <c r="Q13" s="454">
        <v>13</v>
      </c>
      <c r="R13" s="454">
        <v>14</v>
      </c>
      <c r="S13" s="350">
        <v>16</v>
      </c>
      <c r="T13" s="350">
        <v>17</v>
      </c>
      <c r="U13" s="350">
        <v>18</v>
      </c>
    </row>
    <row r="14" spans="1:21" ht="27">
      <c r="A14" s="455"/>
      <c r="B14" s="177" t="s">
        <v>7</v>
      </c>
      <c r="C14" s="178" t="s">
        <v>62</v>
      </c>
      <c r="D14" s="179"/>
      <c r="E14" s="276">
        <f>SUM(E15:E25)</f>
        <v>16430000</v>
      </c>
      <c r="F14" s="276">
        <f>SUM(F15:F25)</f>
        <v>0</v>
      </c>
      <c r="G14" s="276">
        <f>SUM(G15:G25)</f>
        <v>16430000</v>
      </c>
      <c r="H14" s="276">
        <f>SUM(H15:H25)</f>
        <v>3765000</v>
      </c>
      <c r="I14" s="276">
        <f aca="true" t="shared" si="0" ref="I14:U14">SUM(I15:I25)</f>
        <v>12665000</v>
      </c>
      <c r="J14" s="277">
        <f t="shared" si="0"/>
        <v>670950</v>
      </c>
      <c r="K14" s="278">
        <f t="shared" si="0"/>
        <v>552150</v>
      </c>
      <c r="L14" s="278">
        <f t="shared" si="0"/>
        <v>7963970</v>
      </c>
      <c r="M14" s="278">
        <f t="shared" si="0"/>
        <v>618800</v>
      </c>
      <c r="N14" s="278">
        <f t="shared" si="0"/>
        <v>555550</v>
      </c>
      <c r="O14" s="278">
        <f t="shared" si="0"/>
        <v>589000</v>
      </c>
      <c r="P14" s="278">
        <f t="shared" si="0"/>
        <v>631700</v>
      </c>
      <c r="Q14" s="278">
        <f t="shared" si="0"/>
        <v>550080</v>
      </c>
      <c r="R14" s="279">
        <f t="shared" si="0"/>
        <v>532800</v>
      </c>
      <c r="S14" s="205">
        <f t="shared" si="0"/>
        <v>0</v>
      </c>
      <c r="T14" s="169">
        <f t="shared" si="0"/>
        <v>0</v>
      </c>
      <c r="U14" s="170">
        <f t="shared" si="0"/>
        <v>0</v>
      </c>
    </row>
    <row r="15" spans="1:27" ht="27.75">
      <c r="A15" s="455"/>
      <c r="B15" s="180">
        <v>1</v>
      </c>
      <c r="C15" s="78" t="s">
        <v>20</v>
      </c>
      <c r="D15" s="180">
        <v>611100</v>
      </c>
      <c r="E15" s="287">
        <f>'Tab 1a'!D15</f>
        <v>4631000</v>
      </c>
      <c r="F15" s="287">
        <f>'Tab 1a'!E15</f>
        <v>0</v>
      </c>
      <c r="G15" s="280">
        <f>SUM(H15:I15)</f>
        <v>4631000</v>
      </c>
      <c r="H15" s="287">
        <f>'Tab 1a'!I15+'Tab 1a'!J15+'Tab 1a'!K15</f>
        <v>933000</v>
      </c>
      <c r="I15" s="280">
        <f aca="true" t="shared" si="1" ref="I15:I24">SUM(J15:R15)</f>
        <v>3698000</v>
      </c>
      <c r="J15" s="288">
        <f>'Tab 1a'!L15</f>
        <v>422500</v>
      </c>
      <c r="K15" s="288">
        <f>'Tab 1a'!M15</f>
        <v>408800</v>
      </c>
      <c r="L15" s="288">
        <f>'Tab 1a'!N15</f>
        <v>409800</v>
      </c>
      <c r="M15" s="289">
        <f>'Tab 1a'!O15</f>
        <v>409800</v>
      </c>
      <c r="N15" s="289">
        <f>'Tab 1a'!P15</f>
        <v>409900</v>
      </c>
      <c r="O15" s="289">
        <f>'Tab 1a'!Q15</f>
        <v>408800</v>
      </c>
      <c r="P15" s="289">
        <f>'Tab 1a'!R15</f>
        <v>410800</v>
      </c>
      <c r="Q15" s="289">
        <f>'Tab 1a'!S15</f>
        <v>408800</v>
      </c>
      <c r="R15" s="289">
        <f>'Tab 1a'!T15</f>
        <v>408800</v>
      </c>
      <c r="S15" s="289">
        <f>'Tab 1a'!U15</f>
        <v>0</v>
      </c>
      <c r="T15" s="289">
        <f>'Tab 1a'!V15</f>
        <v>0</v>
      </c>
      <c r="U15" s="289">
        <f>'Tab 1a'!W15</f>
        <v>0</v>
      </c>
      <c r="V15" s="456"/>
      <c r="W15" s="456"/>
      <c r="X15" s="456"/>
      <c r="Y15" s="456"/>
      <c r="AA15" s="456"/>
    </row>
    <row r="16" spans="1:27" ht="47.25">
      <c r="A16" s="455"/>
      <c r="B16" s="77">
        <v>2</v>
      </c>
      <c r="C16" s="76" t="s">
        <v>40</v>
      </c>
      <c r="D16" s="77">
        <v>611200</v>
      </c>
      <c r="E16" s="287">
        <f>'Tab 1a'!D31</f>
        <v>742000</v>
      </c>
      <c r="F16" s="287">
        <f>'Tab 1a'!E31</f>
        <v>0</v>
      </c>
      <c r="G16" s="280">
        <f aca="true" t="shared" si="2" ref="G16:G81">SUM(H16:I16)</f>
        <v>742000</v>
      </c>
      <c r="H16" s="287">
        <f>'Tab 1a'!I31+'Tab 1a'!J31+'Tab 1a'!K31</f>
        <v>152600</v>
      </c>
      <c r="I16" s="280">
        <f t="shared" si="1"/>
        <v>589400</v>
      </c>
      <c r="J16" s="288">
        <f>'Tab 1a'!L31</f>
        <v>73800</v>
      </c>
      <c r="K16" s="288">
        <f>'Tab 1a'!M31</f>
        <v>55200</v>
      </c>
      <c r="L16" s="288">
        <f>'Tab 1a'!N31</f>
        <v>51800</v>
      </c>
      <c r="M16" s="289">
        <f>'Tab 1a'!O31</f>
        <v>105900</v>
      </c>
      <c r="N16" s="289">
        <f>'Tab 1a'!P31</f>
        <v>48800</v>
      </c>
      <c r="O16" s="289">
        <f>'Tab 1a'!Q31</f>
        <v>67300</v>
      </c>
      <c r="P16" s="289">
        <f>'Tab 1a'!R31</f>
        <v>76500</v>
      </c>
      <c r="Q16" s="289">
        <f>'Tab 1a'!S31</f>
        <v>59300</v>
      </c>
      <c r="R16" s="289">
        <f>'Tab 1a'!T31</f>
        <v>50800</v>
      </c>
      <c r="S16" s="206"/>
      <c r="T16" s="181"/>
      <c r="U16" s="182"/>
      <c r="V16" s="456"/>
      <c r="W16" s="456"/>
      <c r="X16" s="456"/>
      <c r="Y16" s="456"/>
      <c r="AA16" s="456"/>
    </row>
    <row r="17" spans="1:27" ht="27.75">
      <c r="A17" s="455"/>
      <c r="B17" s="77">
        <v>3</v>
      </c>
      <c r="C17" s="78" t="s">
        <v>8</v>
      </c>
      <c r="D17" s="77">
        <v>613100</v>
      </c>
      <c r="E17" s="287">
        <f>'Tab 1a'!D48</f>
        <v>190000</v>
      </c>
      <c r="F17" s="287">
        <f>'Tab 1a'!E48</f>
        <v>0</v>
      </c>
      <c r="G17" s="280">
        <f t="shared" si="2"/>
        <v>190000</v>
      </c>
      <c r="H17" s="287">
        <f>'Tab 1a'!I48+'Tab 1a'!J48+'Tab 1a'!K48</f>
        <v>62320</v>
      </c>
      <c r="I17" s="280">
        <f t="shared" si="1"/>
        <v>127680</v>
      </c>
      <c r="J17" s="288">
        <f>'Tab 1a'!L48</f>
        <v>15300</v>
      </c>
      <c r="K17" s="288">
        <f>'Tab 1a'!M48</f>
        <v>15300</v>
      </c>
      <c r="L17" s="288">
        <f>'Tab 1a'!N48</f>
        <v>16350</v>
      </c>
      <c r="M17" s="289">
        <f>'Tab 1a'!O48</f>
        <v>14850</v>
      </c>
      <c r="N17" s="289">
        <f>'Tab 1a'!P48</f>
        <v>17400</v>
      </c>
      <c r="O17" s="289">
        <f>'Tab 1a'!Q48</f>
        <v>14250</v>
      </c>
      <c r="P17" s="289">
        <f>'Tab 1a'!R48</f>
        <v>13500</v>
      </c>
      <c r="Q17" s="289">
        <f>'Tab 1a'!S48</f>
        <v>10830</v>
      </c>
      <c r="R17" s="289">
        <f>'Tab 1a'!T48</f>
        <v>9900</v>
      </c>
      <c r="S17" s="206"/>
      <c r="T17" s="181"/>
      <c r="U17" s="182"/>
      <c r="V17" s="456"/>
      <c r="W17" s="456"/>
      <c r="X17" s="456"/>
      <c r="Y17" s="456"/>
      <c r="AA17" s="456"/>
    </row>
    <row r="18" spans="1:27" ht="27.75">
      <c r="A18" s="455"/>
      <c r="B18" s="77">
        <v>4</v>
      </c>
      <c r="C18" s="76" t="s">
        <v>41</v>
      </c>
      <c r="D18" s="77">
        <v>613200</v>
      </c>
      <c r="E18" s="287">
        <f>'Tab 1a'!D59</f>
        <v>145000</v>
      </c>
      <c r="F18" s="287">
        <f>'Tab 1a'!E59</f>
        <v>0</v>
      </c>
      <c r="G18" s="280">
        <f t="shared" si="2"/>
        <v>145000</v>
      </c>
      <c r="H18" s="287">
        <f>'Tab 1a'!I59+'Tab 1a'!J59+'Tab 1a'!K59</f>
        <v>37700</v>
      </c>
      <c r="I18" s="280">
        <f t="shared" si="1"/>
        <v>107300</v>
      </c>
      <c r="J18" s="288">
        <f>'Tab 1a'!L59</f>
        <v>12150</v>
      </c>
      <c r="K18" s="288">
        <f>'Tab 1a'!M59</f>
        <v>11650</v>
      </c>
      <c r="L18" s="288">
        <f>'Tab 1a'!N59</f>
        <v>11700</v>
      </c>
      <c r="M18" s="289">
        <f>'Tab 1a'!O59</f>
        <v>12700</v>
      </c>
      <c r="N18" s="289">
        <f>'Tab 1a'!P59</f>
        <v>12200</v>
      </c>
      <c r="O18" s="289">
        <f>'Tab 1a'!Q59</f>
        <v>11650</v>
      </c>
      <c r="P18" s="289">
        <f>'Tab 1a'!R59</f>
        <v>12750</v>
      </c>
      <c r="Q18" s="289">
        <f>'Tab 1a'!S59</f>
        <v>12250</v>
      </c>
      <c r="R18" s="289">
        <f>'Tab 1a'!T59</f>
        <v>10250</v>
      </c>
      <c r="S18" s="206"/>
      <c r="T18" s="181"/>
      <c r="U18" s="182"/>
      <c r="V18" s="456"/>
      <c r="W18" s="456"/>
      <c r="X18" s="456"/>
      <c r="Y18" s="456"/>
      <c r="AA18" s="456"/>
    </row>
    <row r="19" spans="1:27" ht="27.75">
      <c r="A19" s="455"/>
      <c r="B19" s="77">
        <v>5</v>
      </c>
      <c r="C19" s="76" t="s">
        <v>9</v>
      </c>
      <c r="D19" s="77">
        <v>613300</v>
      </c>
      <c r="E19" s="287">
        <f>'Tab 1a'!D65</f>
        <v>33000</v>
      </c>
      <c r="F19" s="287">
        <f>'Tab 1a'!E65</f>
        <v>0</v>
      </c>
      <c r="G19" s="280">
        <f t="shared" si="2"/>
        <v>33000</v>
      </c>
      <c r="H19" s="287">
        <f>'Tab 1a'!I65+'Tab 1a'!J65+'Tab 1a'!K65</f>
        <v>10600</v>
      </c>
      <c r="I19" s="280">
        <f t="shared" si="1"/>
        <v>22400</v>
      </c>
      <c r="J19" s="288">
        <f>'Tab 1a'!L65</f>
        <v>4850</v>
      </c>
      <c r="K19" s="288">
        <f>'Tab 1a'!M65</f>
        <v>2700</v>
      </c>
      <c r="L19" s="288">
        <f>'Tab 1a'!N65</f>
        <v>2150</v>
      </c>
      <c r="M19" s="289">
        <f>'Tab 1a'!O65</f>
        <v>2250</v>
      </c>
      <c r="N19" s="289">
        <f>'Tab 1a'!P65</f>
        <v>1700</v>
      </c>
      <c r="O19" s="289">
        <f>'Tab 1a'!Q65</f>
        <v>1650</v>
      </c>
      <c r="P19" s="289">
        <f>'Tab 1a'!R65</f>
        <v>1750</v>
      </c>
      <c r="Q19" s="289">
        <f>'Tab 1a'!S65</f>
        <v>2200</v>
      </c>
      <c r="R19" s="289">
        <f>'Tab 1a'!T65</f>
        <v>3150</v>
      </c>
      <c r="S19" s="206"/>
      <c r="T19" s="181"/>
      <c r="U19" s="182"/>
      <c r="V19" s="456"/>
      <c r="W19" s="456"/>
      <c r="X19" s="456"/>
      <c r="Y19" s="456"/>
      <c r="AA19" s="456"/>
    </row>
    <row r="20" spans="1:27" ht="27.75">
      <c r="A20" s="455"/>
      <c r="B20" s="77">
        <v>6</v>
      </c>
      <c r="C20" s="78" t="s">
        <v>21</v>
      </c>
      <c r="D20" s="77">
        <v>613400</v>
      </c>
      <c r="E20" s="287">
        <f>'Tab 1a'!D70</f>
        <v>55000</v>
      </c>
      <c r="F20" s="287">
        <f>'Tab 1a'!E70</f>
        <v>0</v>
      </c>
      <c r="G20" s="280">
        <f t="shared" si="2"/>
        <v>55000</v>
      </c>
      <c r="H20" s="287">
        <f>'Tab 1a'!I70+'Tab 1a'!J70+'Tab 1a'!K70</f>
        <v>19500</v>
      </c>
      <c r="I20" s="280">
        <f t="shared" si="1"/>
        <v>35500</v>
      </c>
      <c r="J20" s="288">
        <f>'Tab 1a'!L70</f>
        <v>8000</v>
      </c>
      <c r="K20" s="288">
        <f>'Tab 1a'!M70</f>
        <v>4500</v>
      </c>
      <c r="L20" s="288">
        <f>'Tab 1a'!N70</f>
        <v>0</v>
      </c>
      <c r="M20" s="289">
        <f>'Tab 1a'!O70</f>
        <v>7500</v>
      </c>
      <c r="N20" s="289">
        <f>'Tab 1a'!P70</f>
        <v>3500</v>
      </c>
      <c r="O20" s="289">
        <f>'Tab 1a'!Q70</f>
        <v>0</v>
      </c>
      <c r="P20" s="289">
        <f>'Tab 1a'!R70</f>
        <v>12000</v>
      </c>
      <c r="Q20" s="289">
        <f>'Tab 1a'!S70</f>
        <v>0</v>
      </c>
      <c r="R20" s="289">
        <f>'Tab 1a'!T70</f>
        <v>0</v>
      </c>
      <c r="S20" s="206"/>
      <c r="T20" s="181"/>
      <c r="U20" s="182"/>
      <c r="V20" s="456"/>
      <c r="W20" s="456"/>
      <c r="X20" s="456"/>
      <c r="Y20" s="456"/>
      <c r="AA20" s="456"/>
    </row>
    <row r="21" spans="1:27" ht="27.75">
      <c r="A21" s="455"/>
      <c r="B21" s="77">
        <v>7</v>
      </c>
      <c r="C21" s="76" t="s">
        <v>22</v>
      </c>
      <c r="D21" s="77">
        <v>613500</v>
      </c>
      <c r="E21" s="287">
        <f>'Tab 1a'!D78</f>
        <v>72000</v>
      </c>
      <c r="F21" s="287">
        <f>'Tab 1a'!E78</f>
        <v>0</v>
      </c>
      <c r="G21" s="280">
        <f t="shared" si="2"/>
        <v>72000</v>
      </c>
      <c r="H21" s="287">
        <f>'Tab 1a'!I78+'Tab 1a'!J78+'Tab 1a'!K78</f>
        <v>20800</v>
      </c>
      <c r="I21" s="280">
        <f t="shared" si="1"/>
        <v>51200</v>
      </c>
      <c r="J21" s="288">
        <f>'Tab 1a'!L78</f>
        <v>1500</v>
      </c>
      <c r="K21" s="288">
        <f>'Tab 1a'!M78</f>
        <v>5500</v>
      </c>
      <c r="L21" s="288">
        <f>'Tab 1a'!N78</f>
        <v>6500</v>
      </c>
      <c r="M21" s="289">
        <f>'Tab 1a'!O78</f>
        <v>6500</v>
      </c>
      <c r="N21" s="289">
        <f>'Tab 1a'!P78</f>
        <v>6300</v>
      </c>
      <c r="O21" s="289">
        <f>'Tab 1a'!Q78</f>
        <v>6600</v>
      </c>
      <c r="P21" s="289">
        <f>'Tab 1a'!R78</f>
        <v>5500</v>
      </c>
      <c r="Q21" s="289">
        <f>'Tab 1a'!S78</f>
        <v>7300</v>
      </c>
      <c r="R21" s="289">
        <f>'Tab 1a'!T78</f>
        <v>5500</v>
      </c>
      <c r="S21" s="206"/>
      <c r="T21" s="181"/>
      <c r="U21" s="182"/>
      <c r="V21" s="456"/>
      <c r="W21" s="456"/>
      <c r="X21" s="456"/>
      <c r="Y21" s="456"/>
      <c r="AA21" s="456"/>
    </row>
    <row r="22" spans="1:27" ht="27.75">
      <c r="A22" s="455"/>
      <c r="B22" s="77">
        <v>8</v>
      </c>
      <c r="C22" s="78" t="s">
        <v>59</v>
      </c>
      <c r="D22" s="77">
        <v>613600</v>
      </c>
      <c r="E22" s="287">
        <f>'Tab 1a'!D84</f>
        <v>9702000</v>
      </c>
      <c r="F22" s="287">
        <f>'Tab 1a'!E84</f>
        <v>0</v>
      </c>
      <c r="G22" s="280">
        <f t="shared" si="2"/>
        <v>9702000</v>
      </c>
      <c r="H22" s="287">
        <f>'Tab 1a'!I84+'Tab 1a'!J84+'Tab 1a'!K84</f>
        <v>2294730</v>
      </c>
      <c r="I22" s="280">
        <f t="shared" si="1"/>
        <v>7407270</v>
      </c>
      <c r="J22" s="288">
        <f>'Tab 1a'!L84</f>
        <v>300</v>
      </c>
      <c r="K22" s="288">
        <f>'Tab 1a'!M84</f>
        <v>300</v>
      </c>
      <c r="L22" s="288">
        <f>'Tab 1a'!N84</f>
        <v>7404970</v>
      </c>
      <c r="M22" s="289">
        <f>'Tab 1a'!O84</f>
        <v>300</v>
      </c>
      <c r="N22" s="289">
        <f>'Tab 1a'!P84</f>
        <v>300</v>
      </c>
      <c r="O22" s="289">
        <f>'Tab 1a'!Q84</f>
        <v>300</v>
      </c>
      <c r="P22" s="289">
        <f>'Tab 1a'!R84</f>
        <v>300</v>
      </c>
      <c r="Q22" s="289">
        <f>'Tab 1a'!S84</f>
        <v>200</v>
      </c>
      <c r="R22" s="289">
        <f>'Tab 1a'!T84</f>
        <v>300</v>
      </c>
      <c r="S22" s="206"/>
      <c r="T22" s="181"/>
      <c r="U22" s="182"/>
      <c r="V22" s="456"/>
      <c r="W22" s="456"/>
      <c r="X22" s="456"/>
      <c r="Y22" s="456"/>
      <c r="AA22" s="456"/>
    </row>
    <row r="23" spans="1:27" ht="27.75">
      <c r="A23" s="455"/>
      <c r="B23" s="77">
        <v>9</v>
      </c>
      <c r="C23" s="78" t="s">
        <v>10</v>
      </c>
      <c r="D23" s="77">
        <v>613700</v>
      </c>
      <c r="E23" s="287">
        <f>'Tab 1a'!D89</f>
        <v>440000</v>
      </c>
      <c r="F23" s="287">
        <f>'Tab 1a'!E89</f>
        <v>0</v>
      </c>
      <c r="G23" s="280">
        <f t="shared" si="2"/>
        <v>440000</v>
      </c>
      <c r="H23" s="287">
        <f>'Tab 1a'!I89+'Tab 1a'!J89+'Tab 1a'!K89</f>
        <v>100100</v>
      </c>
      <c r="I23" s="280">
        <f t="shared" si="1"/>
        <v>339900</v>
      </c>
      <c r="J23" s="288">
        <f>'Tab 1a'!L89</f>
        <v>104850</v>
      </c>
      <c r="K23" s="288">
        <f>'Tab 1a'!M89</f>
        <v>28950</v>
      </c>
      <c r="L23" s="288">
        <f>'Tab 1a'!N89</f>
        <v>32250</v>
      </c>
      <c r="M23" s="289">
        <f>'Tab 1a'!O89</f>
        <v>31500</v>
      </c>
      <c r="N23" s="289">
        <f>'Tab 1a'!P89</f>
        <v>29150</v>
      </c>
      <c r="O23" s="289">
        <f>'Tab 1a'!Q89</f>
        <v>28950</v>
      </c>
      <c r="P23" s="289">
        <f>'Tab 1a'!R89</f>
        <v>28950</v>
      </c>
      <c r="Q23" s="289">
        <f>'Tab 1a'!S89</f>
        <v>28850</v>
      </c>
      <c r="R23" s="289">
        <f>'Tab 1a'!T89</f>
        <v>26450</v>
      </c>
      <c r="S23" s="206"/>
      <c r="T23" s="181"/>
      <c r="U23" s="182"/>
      <c r="V23" s="456"/>
      <c r="W23" s="456"/>
      <c r="X23" s="456"/>
      <c r="Y23" s="456"/>
      <c r="AA23" s="456"/>
    </row>
    <row r="24" spans="1:27" ht="47.25">
      <c r="A24" s="455"/>
      <c r="B24" s="77">
        <v>10</v>
      </c>
      <c r="C24" s="76" t="s">
        <v>42</v>
      </c>
      <c r="D24" s="77">
        <v>613800</v>
      </c>
      <c r="E24" s="287">
        <f>'Tab 1a'!D101</f>
        <v>20000</v>
      </c>
      <c r="F24" s="287">
        <f>'Tab 1a'!E101</f>
        <v>0</v>
      </c>
      <c r="G24" s="280">
        <f t="shared" si="2"/>
        <v>20000</v>
      </c>
      <c r="H24" s="287">
        <f>'Tab 1a'!I101+'Tab 1a'!J101+'Tab 1a'!K101</f>
        <v>4500</v>
      </c>
      <c r="I24" s="280">
        <f t="shared" si="1"/>
        <v>15500</v>
      </c>
      <c r="J24" s="288">
        <f>'Tab 1a'!L101</f>
        <v>150</v>
      </c>
      <c r="K24" s="288">
        <f>'Tab 1a'!M101</f>
        <v>150</v>
      </c>
      <c r="L24" s="288">
        <f>'Tab 1a'!N101</f>
        <v>5150</v>
      </c>
      <c r="M24" s="289">
        <f>'Tab 1a'!O101</f>
        <v>2200</v>
      </c>
      <c r="N24" s="289">
        <f>'Tab 1a'!P101</f>
        <v>150</v>
      </c>
      <c r="O24" s="289">
        <f>'Tab 1a'!Q101</f>
        <v>150</v>
      </c>
      <c r="P24" s="289">
        <f>'Tab 1a'!R101</f>
        <v>150</v>
      </c>
      <c r="Q24" s="289">
        <f>'Tab 1a'!S101</f>
        <v>4200</v>
      </c>
      <c r="R24" s="289">
        <f>'Tab 1a'!T101</f>
        <v>3200</v>
      </c>
      <c r="S24" s="206"/>
      <c r="T24" s="181"/>
      <c r="U24" s="182"/>
      <c r="V24" s="456"/>
      <c r="W24" s="456"/>
      <c r="X24" s="456"/>
      <c r="Y24" s="456"/>
      <c r="AA24" s="456"/>
    </row>
    <row r="25" spans="1:27" ht="27.75">
      <c r="A25" s="455"/>
      <c r="B25" s="77">
        <v>11</v>
      </c>
      <c r="C25" s="76" t="s">
        <v>11</v>
      </c>
      <c r="D25" s="77">
        <v>613900</v>
      </c>
      <c r="E25" s="287">
        <f>'Tab 1a'!D106</f>
        <v>400000</v>
      </c>
      <c r="F25" s="287">
        <f>'Tab 1a'!E106</f>
        <v>0</v>
      </c>
      <c r="G25" s="280">
        <f t="shared" si="2"/>
        <v>400000</v>
      </c>
      <c r="H25" s="287">
        <f>'Tab 1a'!I106+'Tab 1a'!J106+'Tab 1a'!K106</f>
        <v>129150</v>
      </c>
      <c r="I25" s="280">
        <f>SUM(J25:R25)</f>
        <v>270850</v>
      </c>
      <c r="J25" s="288">
        <f>'Tab 1a'!L106</f>
        <v>27550</v>
      </c>
      <c r="K25" s="288">
        <f>'Tab 1a'!M106</f>
        <v>19100</v>
      </c>
      <c r="L25" s="288">
        <f>'Tab 1a'!N106</f>
        <v>23300</v>
      </c>
      <c r="M25" s="289">
        <f>'Tab 1a'!O106</f>
        <v>25300</v>
      </c>
      <c r="N25" s="289">
        <f>'Tab 1a'!P106</f>
        <v>26150</v>
      </c>
      <c r="O25" s="289">
        <f>'Tab 1a'!Q106</f>
        <v>49350</v>
      </c>
      <c r="P25" s="289">
        <f>'Tab 1a'!R106</f>
        <v>69500</v>
      </c>
      <c r="Q25" s="289">
        <f>'Tab 1a'!S106</f>
        <v>16150</v>
      </c>
      <c r="R25" s="289">
        <f>'Tab 1a'!T106</f>
        <v>14450</v>
      </c>
      <c r="S25" s="206"/>
      <c r="T25" s="181"/>
      <c r="U25" s="182"/>
      <c r="V25" s="456"/>
      <c r="W25" s="456"/>
      <c r="X25" s="456"/>
      <c r="Y25" s="456"/>
      <c r="AA25" s="456"/>
    </row>
    <row r="26" spans="1:24" ht="46.5" thickBot="1">
      <c r="A26" s="455"/>
      <c r="B26" s="183" t="s">
        <v>12</v>
      </c>
      <c r="C26" s="184" t="s">
        <v>61</v>
      </c>
      <c r="D26" s="185">
        <v>614000</v>
      </c>
      <c r="E26" s="283">
        <f aca="true" t="shared" si="3" ref="E26:U26">E27+E38+E44+E59+E62+E64</f>
        <v>785000</v>
      </c>
      <c r="F26" s="283">
        <f t="shared" si="3"/>
        <v>0</v>
      </c>
      <c r="G26" s="283">
        <f t="shared" si="3"/>
        <v>785000</v>
      </c>
      <c r="H26" s="283">
        <f t="shared" si="3"/>
        <v>215000</v>
      </c>
      <c r="I26" s="283">
        <f t="shared" si="3"/>
        <v>570000</v>
      </c>
      <c r="J26" s="284">
        <f t="shared" si="3"/>
        <v>270000</v>
      </c>
      <c r="K26" s="284">
        <f t="shared" si="3"/>
        <v>300000</v>
      </c>
      <c r="L26" s="284">
        <f t="shared" si="3"/>
        <v>0</v>
      </c>
      <c r="M26" s="284">
        <f t="shared" si="3"/>
        <v>0</v>
      </c>
      <c r="N26" s="284">
        <f t="shared" si="3"/>
        <v>0</v>
      </c>
      <c r="O26" s="284">
        <f t="shared" si="3"/>
        <v>0</v>
      </c>
      <c r="P26" s="284">
        <f t="shared" si="3"/>
        <v>0</v>
      </c>
      <c r="Q26" s="284">
        <f t="shared" si="3"/>
        <v>0</v>
      </c>
      <c r="R26" s="284">
        <f t="shared" si="3"/>
        <v>0</v>
      </c>
      <c r="S26" s="207">
        <f t="shared" si="3"/>
        <v>0</v>
      </c>
      <c r="T26" s="171">
        <f t="shared" si="3"/>
        <v>0</v>
      </c>
      <c r="U26" s="172">
        <f t="shared" si="3"/>
        <v>0</v>
      </c>
      <c r="W26" s="456"/>
      <c r="X26" s="456"/>
    </row>
    <row r="27" spans="1:24" ht="27">
      <c r="A27" s="455"/>
      <c r="B27" s="457">
        <v>1</v>
      </c>
      <c r="C27" s="458" t="s">
        <v>43</v>
      </c>
      <c r="D27" s="459">
        <v>614100</v>
      </c>
      <c r="E27" s="460">
        <f>SUM(E28:E37)</f>
        <v>300000</v>
      </c>
      <c r="F27" s="460">
        <f>SUM(F28:F37)</f>
        <v>0</v>
      </c>
      <c r="G27" s="460">
        <f aca="true" t="shared" si="4" ref="G27:R27">SUM(G28:G37)</f>
        <v>300000</v>
      </c>
      <c r="H27" s="460">
        <f t="shared" si="4"/>
        <v>0</v>
      </c>
      <c r="I27" s="460">
        <f t="shared" si="4"/>
        <v>300000</v>
      </c>
      <c r="J27" s="277">
        <f t="shared" si="4"/>
        <v>0</v>
      </c>
      <c r="K27" s="277">
        <f t="shared" si="4"/>
        <v>300000</v>
      </c>
      <c r="L27" s="277">
        <f t="shared" si="4"/>
        <v>0</v>
      </c>
      <c r="M27" s="277">
        <f t="shared" si="4"/>
        <v>0</v>
      </c>
      <c r="N27" s="277">
        <f t="shared" si="4"/>
        <v>0</v>
      </c>
      <c r="O27" s="277">
        <f t="shared" si="4"/>
        <v>0</v>
      </c>
      <c r="P27" s="277">
        <f t="shared" si="4"/>
        <v>0</v>
      </c>
      <c r="Q27" s="277">
        <f t="shared" si="4"/>
        <v>0</v>
      </c>
      <c r="R27" s="277">
        <f t="shared" si="4"/>
        <v>0</v>
      </c>
      <c r="S27" s="208">
        <f>S28+S37</f>
        <v>0</v>
      </c>
      <c r="T27" s="187">
        <f>T28+T37</f>
        <v>0</v>
      </c>
      <c r="U27" s="188">
        <f>U28+U37</f>
        <v>0</v>
      </c>
      <c r="X27" s="456"/>
    </row>
    <row r="28" spans="1:24" ht="27.75">
      <c r="A28" s="455"/>
      <c r="B28" s="86"/>
      <c r="C28" s="531" t="s">
        <v>257</v>
      </c>
      <c r="D28" s="532" t="s">
        <v>260</v>
      </c>
      <c r="E28" s="287">
        <f>'Tab 1a'!D133</f>
        <v>70000</v>
      </c>
      <c r="F28" s="287">
        <f>'Tab 1a'!E133</f>
        <v>0</v>
      </c>
      <c r="G28" s="280">
        <f t="shared" si="2"/>
        <v>70000</v>
      </c>
      <c r="H28" s="287">
        <f>'Tab 1a'!I133+'Tab 1a'!J133+'Tab 1a'!K133</f>
        <v>0</v>
      </c>
      <c r="I28" s="280">
        <f aca="true" t="shared" si="5" ref="I28:I36">SUM(J28:R28)</f>
        <v>70000</v>
      </c>
      <c r="J28" s="288">
        <f>'Tab 1a'!L133</f>
        <v>0</v>
      </c>
      <c r="K28" s="288">
        <f>'Tab 1a'!M133</f>
        <v>70000</v>
      </c>
      <c r="L28" s="288">
        <f>'Tab 1a'!N133</f>
        <v>0</v>
      </c>
      <c r="M28" s="289">
        <f>'Tab 1a'!O133</f>
        <v>0</v>
      </c>
      <c r="N28" s="289">
        <f>'Tab 1a'!P133</f>
        <v>0</v>
      </c>
      <c r="O28" s="289">
        <f>'Tab 1a'!Q133</f>
        <v>0</v>
      </c>
      <c r="P28" s="289">
        <f>'Tab 1a'!R133</f>
        <v>0</v>
      </c>
      <c r="Q28" s="289">
        <f>'Tab 1a'!S133</f>
        <v>0</v>
      </c>
      <c r="R28" s="289">
        <f>'Tab 1a'!T133</f>
        <v>0</v>
      </c>
      <c r="S28" s="209"/>
      <c r="T28" s="189"/>
      <c r="U28" s="190"/>
      <c r="X28" s="456"/>
    </row>
    <row r="29" spans="1:24" ht="27.75">
      <c r="A29" s="455"/>
      <c r="B29" s="86"/>
      <c r="C29" s="531" t="s">
        <v>258</v>
      </c>
      <c r="D29" s="532" t="s">
        <v>261</v>
      </c>
      <c r="E29" s="287">
        <f>'Tab 1a'!D134</f>
        <v>165000</v>
      </c>
      <c r="F29" s="287">
        <f>'Tab 1a'!E134</f>
        <v>0</v>
      </c>
      <c r="G29" s="280">
        <f t="shared" si="2"/>
        <v>165000</v>
      </c>
      <c r="H29" s="287">
        <f>'Tab 1a'!I134+'Tab 1a'!J134+'Tab 1a'!K134</f>
        <v>0</v>
      </c>
      <c r="I29" s="280">
        <f t="shared" si="5"/>
        <v>165000</v>
      </c>
      <c r="J29" s="288">
        <f>'Tab 1a'!L134</f>
        <v>0</v>
      </c>
      <c r="K29" s="288">
        <f>'Tab 1a'!M134</f>
        <v>165000</v>
      </c>
      <c r="L29" s="288">
        <f>'Tab 1a'!N134</f>
        <v>0</v>
      </c>
      <c r="M29" s="289">
        <f>'Tab 1a'!O134</f>
        <v>0</v>
      </c>
      <c r="N29" s="289">
        <f>'Tab 1a'!P134</f>
        <v>0</v>
      </c>
      <c r="O29" s="289">
        <f>'Tab 1a'!Q134</f>
        <v>0</v>
      </c>
      <c r="P29" s="289">
        <f>'Tab 1a'!R134</f>
        <v>0</v>
      </c>
      <c r="Q29" s="289">
        <f>'Tab 1a'!S134</f>
        <v>0</v>
      </c>
      <c r="R29" s="289">
        <f>'Tab 1a'!T134</f>
        <v>0</v>
      </c>
      <c r="S29" s="209"/>
      <c r="T29" s="189"/>
      <c r="U29" s="190"/>
      <c r="X29" s="456"/>
    </row>
    <row r="30" spans="1:24" ht="27.75">
      <c r="A30" s="455"/>
      <c r="B30" s="86"/>
      <c r="C30" s="531" t="s">
        <v>259</v>
      </c>
      <c r="D30" s="532" t="s">
        <v>262</v>
      </c>
      <c r="E30" s="287">
        <f>'Tab 1a'!D135</f>
        <v>65000</v>
      </c>
      <c r="F30" s="287">
        <f>'Tab 1a'!E135</f>
        <v>0</v>
      </c>
      <c r="G30" s="280">
        <f t="shared" si="2"/>
        <v>65000</v>
      </c>
      <c r="H30" s="287">
        <f>'Tab 1a'!I135+'Tab 1a'!J135+'Tab 1a'!K135</f>
        <v>0</v>
      </c>
      <c r="I30" s="280">
        <f t="shared" si="5"/>
        <v>65000</v>
      </c>
      <c r="J30" s="288">
        <f>'Tab 1a'!L135</f>
        <v>0</v>
      </c>
      <c r="K30" s="288">
        <f>'Tab 1a'!M135</f>
        <v>65000</v>
      </c>
      <c r="L30" s="288">
        <f>'Tab 1a'!N135</f>
        <v>0</v>
      </c>
      <c r="M30" s="289">
        <f>'Tab 1a'!O135</f>
        <v>0</v>
      </c>
      <c r="N30" s="289">
        <f>'Tab 1a'!P135</f>
        <v>0</v>
      </c>
      <c r="O30" s="289">
        <f>'Tab 1a'!Q135</f>
        <v>0</v>
      </c>
      <c r="P30" s="289">
        <f>'Tab 1a'!R135</f>
        <v>0</v>
      </c>
      <c r="Q30" s="289">
        <f>'Tab 1a'!S135</f>
        <v>0</v>
      </c>
      <c r="R30" s="289">
        <f>'Tab 1a'!T135</f>
        <v>0</v>
      </c>
      <c r="S30" s="209"/>
      <c r="T30" s="189"/>
      <c r="U30" s="190"/>
      <c r="X30" s="456"/>
    </row>
    <row r="31" spans="1:24" ht="27.75" hidden="1">
      <c r="A31" s="455"/>
      <c r="B31" s="86"/>
      <c r="C31" s="85"/>
      <c r="D31" s="86"/>
      <c r="E31" s="287"/>
      <c r="F31" s="287"/>
      <c r="G31" s="280">
        <f t="shared" si="2"/>
        <v>0</v>
      </c>
      <c r="H31" s="287"/>
      <c r="I31" s="280">
        <f t="shared" si="5"/>
        <v>0</v>
      </c>
      <c r="J31" s="288"/>
      <c r="K31" s="289"/>
      <c r="L31" s="289"/>
      <c r="M31" s="289"/>
      <c r="N31" s="289"/>
      <c r="O31" s="289"/>
      <c r="P31" s="289"/>
      <c r="Q31" s="289"/>
      <c r="R31" s="290"/>
      <c r="S31" s="209"/>
      <c r="T31" s="189"/>
      <c r="U31" s="190"/>
      <c r="X31" s="456"/>
    </row>
    <row r="32" spans="1:24" ht="27.75" hidden="1">
      <c r="A32" s="455"/>
      <c r="B32" s="86"/>
      <c r="C32" s="85"/>
      <c r="D32" s="86"/>
      <c r="E32" s="287"/>
      <c r="F32" s="287"/>
      <c r="G32" s="280">
        <f t="shared" si="2"/>
        <v>0</v>
      </c>
      <c r="H32" s="287"/>
      <c r="I32" s="280">
        <f t="shared" si="5"/>
        <v>0</v>
      </c>
      <c r="J32" s="288"/>
      <c r="K32" s="289"/>
      <c r="L32" s="289"/>
      <c r="M32" s="289"/>
      <c r="N32" s="289"/>
      <c r="O32" s="289"/>
      <c r="P32" s="289"/>
      <c r="Q32" s="289"/>
      <c r="R32" s="290"/>
      <c r="S32" s="209"/>
      <c r="T32" s="189"/>
      <c r="U32" s="190"/>
      <c r="X32" s="456"/>
    </row>
    <row r="33" spans="1:24" ht="27.75" hidden="1">
      <c r="A33" s="455"/>
      <c r="B33" s="86"/>
      <c r="C33" s="85"/>
      <c r="D33" s="86"/>
      <c r="E33" s="287"/>
      <c r="F33" s="287"/>
      <c r="G33" s="280">
        <f t="shared" si="2"/>
        <v>0</v>
      </c>
      <c r="H33" s="287"/>
      <c r="I33" s="280">
        <f t="shared" si="5"/>
        <v>0</v>
      </c>
      <c r="J33" s="288"/>
      <c r="K33" s="289"/>
      <c r="L33" s="289"/>
      <c r="M33" s="289"/>
      <c r="N33" s="289"/>
      <c r="O33" s="289"/>
      <c r="P33" s="289"/>
      <c r="Q33" s="289"/>
      <c r="R33" s="290"/>
      <c r="S33" s="209"/>
      <c r="T33" s="189"/>
      <c r="U33" s="190"/>
      <c r="X33" s="456"/>
    </row>
    <row r="34" spans="1:24" ht="27.75" hidden="1">
      <c r="A34" s="455"/>
      <c r="B34" s="86"/>
      <c r="C34" s="85"/>
      <c r="D34" s="86"/>
      <c r="E34" s="287"/>
      <c r="F34" s="287"/>
      <c r="G34" s="280">
        <f t="shared" si="2"/>
        <v>0</v>
      </c>
      <c r="H34" s="287"/>
      <c r="I34" s="280">
        <f t="shared" si="5"/>
        <v>0</v>
      </c>
      <c r="J34" s="288"/>
      <c r="K34" s="289"/>
      <c r="L34" s="289"/>
      <c r="M34" s="289"/>
      <c r="N34" s="289"/>
      <c r="O34" s="289"/>
      <c r="P34" s="289"/>
      <c r="Q34" s="289"/>
      <c r="R34" s="290"/>
      <c r="S34" s="209"/>
      <c r="T34" s="189"/>
      <c r="U34" s="190"/>
      <c r="X34" s="456"/>
    </row>
    <row r="35" spans="1:24" ht="27.75" hidden="1">
      <c r="A35" s="455"/>
      <c r="B35" s="86"/>
      <c r="C35" s="85"/>
      <c r="D35" s="86"/>
      <c r="E35" s="287"/>
      <c r="F35" s="287"/>
      <c r="G35" s="280">
        <f t="shared" si="2"/>
        <v>0</v>
      </c>
      <c r="H35" s="287"/>
      <c r="I35" s="280">
        <f t="shared" si="5"/>
        <v>0</v>
      </c>
      <c r="J35" s="288"/>
      <c r="K35" s="289"/>
      <c r="L35" s="289"/>
      <c r="M35" s="289"/>
      <c r="N35" s="289"/>
      <c r="O35" s="289"/>
      <c r="P35" s="289"/>
      <c r="Q35" s="289"/>
      <c r="R35" s="290"/>
      <c r="S35" s="209"/>
      <c r="T35" s="189"/>
      <c r="U35" s="190"/>
      <c r="X35" s="456"/>
    </row>
    <row r="36" spans="1:24" ht="27.75" hidden="1">
      <c r="A36" s="455"/>
      <c r="B36" s="86"/>
      <c r="C36" s="85"/>
      <c r="D36" s="86"/>
      <c r="E36" s="287"/>
      <c r="F36" s="287"/>
      <c r="G36" s="280">
        <f t="shared" si="2"/>
        <v>0</v>
      </c>
      <c r="H36" s="287"/>
      <c r="I36" s="280">
        <f t="shared" si="5"/>
        <v>0</v>
      </c>
      <c r="J36" s="288"/>
      <c r="K36" s="289"/>
      <c r="L36" s="289"/>
      <c r="M36" s="289"/>
      <c r="N36" s="289"/>
      <c r="O36" s="289"/>
      <c r="P36" s="289"/>
      <c r="Q36" s="289"/>
      <c r="R36" s="290"/>
      <c r="S36" s="209"/>
      <c r="T36" s="189"/>
      <c r="U36" s="190"/>
      <c r="X36" s="456"/>
    </row>
    <row r="37" spans="1:24" ht="27.75" hidden="1">
      <c r="A37" s="455"/>
      <c r="B37" s="86"/>
      <c r="C37" s="85"/>
      <c r="D37" s="86"/>
      <c r="E37" s="287"/>
      <c r="F37" s="287"/>
      <c r="G37" s="280">
        <f t="shared" si="2"/>
        <v>0</v>
      </c>
      <c r="H37" s="287"/>
      <c r="I37" s="280">
        <f>SUM(J37:R37)</f>
        <v>0</v>
      </c>
      <c r="J37" s="288"/>
      <c r="K37" s="289"/>
      <c r="L37" s="289"/>
      <c r="M37" s="289"/>
      <c r="N37" s="289"/>
      <c r="O37" s="289"/>
      <c r="P37" s="289"/>
      <c r="Q37" s="289"/>
      <c r="R37" s="290"/>
      <c r="S37" s="209"/>
      <c r="T37" s="189"/>
      <c r="U37" s="190"/>
      <c r="X37" s="456"/>
    </row>
    <row r="38" spans="1:24" ht="27">
      <c r="A38" s="455"/>
      <c r="B38" s="461">
        <v>2</v>
      </c>
      <c r="C38" s="462" t="s">
        <v>44</v>
      </c>
      <c r="D38" s="461">
        <v>614200</v>
      </c>
      <c r="E38" s="463">
        <f>SUM(E39:E43)</f>
        <v>0</v>
      </c>
      <c r="F38" s="463">
        <f aca="true" t="shared" si="6" ref="F38:R38">SUM(F39:F43)</f>
        <v>0</v>
      </c>
      <c r="G38" s="463">
        <f t="shared" si="6"/>
        <v>0</v>
      </c>
      <c r="H38" s="463">
        <f t="shared" si="6"/>
        <v>0</v>
      </c>
      <c r="I38" s="463">
        <f t="shared" si="6"/>
        <v>0</v>
      </c>
      <c r="J38" s="464">
        <f t="shared" si="6"/>
        <v>0</v>
      </c>
      <c r="K38" s="464">
        <f t="shared" si="6"/>
        <v>0</v>
      </c>
      <c r="L38" s="464">
        <f t="shared" si="6"/>
        <v>0</v>
      </c>
      <c r="M38" s="464">
        <f t="shared" si="6"/>
        <v>0</v>
      </c>
      <c r="N38" s="464">
        <f t="shared" si="6"/>
        <v>0</v>
      </c>
      <c r="O38" s="464">
        <f t="shared" si="6"/>
        <v>0</v>
      </c>
      <c r="P38" s="464">
        <f t="shared" si="6"/>
        <v>0</v>
      </c>
      <c r="Q38" s="464">
        <f t="shared" si="6"/>
        <v>0</v>
      </c>
      <c r="R38" s="464">
        <f t="shared" si="6"/>
        <v>0</v>
      </c>
      <c r="S38" s="206">
        <f>S43</f>
        <v>0</v>
      </c>
      <c r="T38" s="181">
        <f>T43</f>
        <v>0</v>
      </c>
      <c r="U38" s="182">
        <f>U43</f>
        <v>0</v>
      </c>
      <c r="X38" s="456"/>
    </row>
    <row r="39" spans="1:24" ht="27.75" hidden="1">
      <c r="A39" s="455"/>
      <c r="B39" s="86"/>
      <c r="C39" s="85"/>
      <c r="D39" s="86"/>
      <c r="E39" s="287"/>
      <c r="F39" s="287"/>
      <c r="G39" s="280">
        <f t="shared" si="2"/>
        <v>0</v>
      </c>
      <c r="H39" s="287"/>
      <c r="I39" s="280">
        <f>SUM(J39:R39)</f>
        <v>0</v>
      </c>
      <c r="J39" s="288"/>
      <c r="K39" s="289"/>
      <c r="L39" s="289"/>
      <c r="M39" s="289"/>
      <c r="N39" s="289"/>
      <c r="O39" s="289"/>
      <c r="P39" s="289"/>
      <c r="Q39" s="289"/>
      <c r="R39" s="290"/>
      <c r="S39" s="209"/>
      <c r="T39" s="189"/>
      <c r="U39" s="190"/>
      <c r="X39" s="456"/>
    </row>
    <row r="40" spans="1:24" ht="27.75" hidden="1">
      <c r="A40" s="455"/>
      <c r="B40" s="86"/>
      <c r="C40" s="85"/>
      <c r="D40" s="86"/>
      <c r="E40" s="287"/>
      <c r="F40" s="287"/>
      <c r="G40" s="280">
        <f t="shared" si="2"/>
        <v>0</v>
      </c>
      <c r="H40" s="287"/>
      <c r="I40" s="280">
        <f>SUM(J40:R40)</f>
        <v>0</v>
      </c>
      <c r="J40" s="288"/>
      <c r="K40" s="289"/>
      <c r="L40" s="289"/>
      <c r="M40" s="289"/>
      <c r="N40" s="289"/>
      <c r="O40" s="289"/>
      <c r="P40" s="289"/>
      <c r="Q40" s="289"/>
      <c r="R40" s="290"/>
      <c r="S40" s="209"/>
      <c r="T40" s="189"/>
      <c r="U40" s="190"/>
      <c r="X40" s="456"/>
    </row>
    <row r="41" spans="1:24" ht="27.75" hidden="1">
      <c r="A41" s="455"/>
      <c r="B41" s="86"/>
      <c r="C41" s="85"/>
      <c r="D41" s="86"/>
      <c r="E41" s="287"/>
      <c r="F41" s="287"/>
      <c r="G41" s="280">
        <f t="shared" si="2"/>
        <v>0</v>
      </c>
      <c r="H41" s="287"/>
      <c r="I41" s="280">
        <f>SUM(J41:R41)</f>
        <v>0</v>
      </c>
      <c r="J41" s="288"/>
      <c r="K41" s="289"/>
      <c r="L41" s="289"/>
      <c r="M41" s="289"/>
      <c r="N41" s="289"/>
      <c r="O41" s="289"/>
      <c r="P41" s="289"/>
      <c r="Q41" s="289"/>
      <c r="R41" s="290"/>
      <c r="S41" s="209"/>
      <c r="T41" s="189"/>
      <c r="U41" s="190"/>
      <c r="X41" s="456"/>
    </row>
    <row r="42" spans="1:24" ht="27.75" hidden="1">
      <c r="A42" s="455"/>
      <c r="B42" s="86"/>
      <c r="C42" s="85"/>
      <c r="D42" s="86"/>
      <c r="E42" s="287"/>
      <c r="F42" s="287"/>
      <c r="G42" s="280">
        <f t="shared" si="2"/>
        <v>0</v>
      </c>
      <c r="H42" s="287"/>
      <c r="I42" s="280">
        <f>SUM(J42:R42)</f>
        <v>0</v>
      </c>
      <c r="J42" s="288"/>
      <c r="K42" s="289"/>
      <c r="L42" s="289"/>
      <c r="M42" s="289"/>
      <c r="N42" s="289"/>
      <c r="O42" s="289"/>
      <c r="P42" s="289"/>
      <c r="Q42" s="289"/>
      <c r="R42" s="290"/>
      <c r="S42" s="209"/>
      <c r="T42" s="189"/>
      <c r="U42" s="190"/>
      <c r="X42" s="456"/>
    </row>
    <row r="43" spans="1:24" ht="27.75" hidden="1">
      <c r="A43" s="455"/>
      <c r="B43" s="86"/>
      <c r="C43" s="85"/>
      <c r="D43" s="86"/>
      <c r="E43" s="287"/>
      <c r="F43" s="287"/>
      <c r="G43" s="280">
        <f t="shared" si="2"/>
        <v>0</v>
      </c>
      <c r="H43" s="287"/>
      <c r="I43" s="280">
        <f>SUM(J43:R43)</f>
        <v>0</v>
      </c>
      <c r="J43" s="288"/>
      <c r="K43" s="289"/>
      <c r="L43" s="289"/>
      <c r="M43" s="289"/>
      <c r="N43" s="289"/>
      <c r="O43" s="289"/>
      <c r="P43" s="289"/>
      <c r="Q43" s="289"/>
      <c r="R43" s="290"/>
      <c r="S43" s="209"/>
      <c r="T43" s="189"/>
      <c r="U43" s="190"/>
      <c r="X43" s="456"/>
    </row>
    <row r="44" spans="1:24" ht="27">
      <c r="A44" s="455"/>
      <c r="B44" s="461">
        <v>3</v>
      </c>
      <c r="C44" s="465" t="s">
        <v>45</v>
      </c>
      <c r="D44" s="461">
        <v>614300</v>
      </c>
      <c r="E44" s="463">
        <f>SUM(E45:E58)</f>
        <v>0</v>
      </c>
      <c r="F44" s="463">
        <f aca="true" t="shared" si="7" ref="F44:R44">SUM(F45:F58)</f>
        <v>0</v>
      </c>
      <c r="G44" s="463">
        <f t="shared" si="7"/>
        <v>0</v>
      </c>
      <c r="H44" s="463">
        <f t="shared" si="7"/>
        <v>0</v>
      </c>
      <c r="I44" s="463">
        <f t="shared" si="7"/>
        <v>0</v>
      </c>
      <c r="J44" s="464">
        <f t="shared" si="7"/>
        <v>0</v>
      </c>
      <c r="K44" s="464">
        <f t="shared" si="7"/>
        <v>0</v>
      </c>
      <c r="L44" s="464">
        <f t="shared" si="7"/>
        <v>0</v>
      </c>
      <c r="M44" s="464">
        <f t="shared" si="7"/>
        <v>0</v>
      </c>
      <c r="N44" s="464">
        <f t="shared" si="7"/>
        <v>0</v>
      </c>
      <c r="O44" s="464">
        <f t="shared" si="7"/>
        <v>0</v>
      </c>
      <c r="P44" s="464">
        <f t="shared" si="7"/>
        <v>0</v>
      </c>
      <c r="Q44" s="464">
        <f t="shared" si="7"/>
        <v>0</v>
      </c>
      <c r="R44" s="464">
        <f t="shared" si="7"/>
        <v>0</v>
      </c>
      <c r="S44" s="206">
        <f>SUM(S45:S58)</f>
        <v>0</v>
      </c>
      <c r="T44" s="181">
        <f>SUM(T45:T58)</f>
        <v>0</v>
      </c>
      <c r="U44" s="182">
        <f>SUM(U45:U58)</f>
        <v>0</v>
      </c>
      <c r="X44" s="456"/>
    </row>
    <row r="45" spans="1:24" ht="27.75" hidden="1">
      <c r="A45" s="455"/>
      <c r="B45" s="86"/>
      <c r="C45" s="85"/>
      <c r="D45" s="86"/>
      <c r="E45" s="287"/>
      <c r="F45" s="287"/>
      <c r="G45" s="280">
        <f t="shared" si="2"/>
        <v>0</v>
      </c>
      <c r="H45" s="287"/>
      <c r="I45" s="280">
        <f aca="true" t="shared" si="8" ref="I45:I55">SUM(J45:R45)</f>
        <v>0</v>
      </c>
      <c r="J45" s="288"/>
      <c r="K45" s="289"/>
      <c r="L45" s="289"/>
      <c r="M45" s="289"/>
      <c r="N45" s="289"/>
      <c r="O45" s="289"/>
      <c r="P45" s="289"/>
      <c r="Q45" s="289"/>
      <c r="R45" s="290"/>
      <c r="S45" s="209"/>
      <c r="T45" s="189"/>
      <c r="U45" s="190"/>
      <c r="X45" s="456"/>
    </row>
    <row r="46" spans="1:24" ht="27.75" hidden="1">
      <c r="A46" s="455"/>
      <c r="B46" s="86"/>
      <c r="C46" s="85"/>
      <c r="D46" s="86"/>
      <c r="E46" s="287"/>
      <c r="F46" s="287"/>
      <c r="G46" s="280">
        <f t="shared" si="2"/>
        <v>0</v>
      </c>
      <c r="H46" s="287"/>
      <c r="I46" s="280">
        <f t="shared" si="8"/>
        <v>0</v>
      </c>
      <c r="J46" s="288"/>
      <c r="K46" s="289"/>
      <c r="L46" s="289"/>
      <c r="M46" s="289"/>
      <c r="N46" s="289"/>
      <c r="O46" s="289"/>
      <c r="P46" s="289"/>
      <c r="Q46" s="289"/>
      <c r="R46" s="290"/>
      <c r="S46" s="209"/>
      <c r="T46" s="189"/>
      <c r="U46" s="190"/>
      <c r="X46" s="456"/>
    </row>
    <row r="47" spans="1:24" ht="27.75" hidden="1">
      <c r="A47" s="455"/>
      <c r="B47" s="86"/>
      <c r="C47" s="85"/>
      <c r="D47" s="86"/>
      <c r="E47" s="287"/>
      <c r="F47" s="287"/>
      <c r="G47" s="280">
        <f t="shared" si="2"/>
        <v>0</v>
      </c>
      <c r="H47" s="287"/>
      <c r="I47" s="280">
        <f t="shared" si="8"/>
        <v>0</v>
      </c>
      <c r="J47" s="288"/>
      <c r="K47" s="289"/>
      <c r="L47" s="289"/>
      <c r="M47" s="289"/>
      <c r="N47" s="289"/>
      <c r="O47" s="289"/>
      <c r="P47" s="289"/>
      <c r="Q47" s="289"/>
      <c r="R47" s="290"/>
      <c r="S47" s="209"/>
      <c r="T47" s="189"/>
      <c r="U47" s="190"/>
      <c r="X47" s="456"/>
    </row>
    <row r="48" spans="1:24" ht="27.75" hidden="1">
      <c r="A48" s="455"/>
      <c r="B48" s="86"/>
      <c r="C48" s="85"/>
      <c r="D48" s="86"/>
      <c r="E48" s="287"/>
      <c r="F48" s="287"/>
      <c r="G48" s="280">
        <f t="shared" si="2"/>
        <v>0</v>
      </c>
      <c r="H48" s="287"/>
      <c r="I48" s="280">
        <f t="shared" si="8"/>
        <v>0</v>
      </c>
      <c r="J48" s="288"/>
      <c r="K48" s="289"/>
      <c r="L48" s="289"/>
      <c r="M48" s="289"/>
      <c r="N48" s="289"/>
      <c r="O48" s="289"/>
      <c r="P48" s="289"/>
      <c r="Q48" s="289"/>
      <c r="R48" s="290"/>
      <c r="S48" s="209"/>
      <c r="T48" s="189"/>
      <c r="U48" s="190"/>
      <c r="X48" s="456"/>
    </row>
    <row r="49" spans="1:24" ht="28.5" hidden="1" thickBot="1">
      <c r="A49" s="455"/>
      <c r="B49" s="86"/>
      <c r="C49" s="85"/>
      <c r="D49" s="86"/>
      <c r="E49" s="287"/>
      <c r="F49" s="287"/>
      <c r="G49" s="280">
        <f>SUM(H49:I49)</f>
        <v>0</v>
      </c>
      <c r="H49" s="287"/>
      <c r="I49" s="280">
        <f>SUM(J49:R49)</f>
        <v>0</v>
      </c>
      <c r="J49" s="288"/>
      <c r="K49" s="289"/>
      <c r="L49" s="289"/>
      <c r="M49" s="289"/>
      <c r="N49" s="289"/>
      <c r="O49" s="289"/>
      <c r="P49" s="289"/>
      <c r="Q49" s="289"/>
      <c r="R49" s="290"/>
      <c r="S49" s="210"/>
      <c r="T49" s="191"/>
      <c r="U49" s="192"/>
      <c r="X49" s="456"/>
    </row>
    <row r="50" spans="1:24" ht="27.75" hidden="1">
      <c r="A50" s="455"/>
      <c r="B50" s="86"/>
      <c r="C50" s="85"/>
      <c r="D50" s="86"/>
      <c r="E50" s="287"/>
      <c r="F50" s="287"/>
      <c r="G50" s="280">
        <f>SUM(H50:I50)</f>
        <v>0</v>
      </c>
      <c r="H50" s="287"/>
      <c r="I50" s="280">
        <f t="shared" si="8"/>
        <v>0</v>
      </c>
      <c r="J50" s="288"/>
      <c r="K50" s="289"/>
      <c r="L50" s="289"/>
      <c r="M50" s="289"/>
      <c r="N50" s="289"/>
      <c r="O50" s="289"/>
      <c r="P50" s="289"/>
      <c r="Q50" s="289"/>
      <c r="R50" s="290"/>
      <c r="S50" s="208"/>
      <c r="T50" s="187"/>
      <c r="U50" s="188"/>
      <c r="X50" s="456"/>
    </row>
    <row r="51" spans="1:24" ht="27.75" hidden="1">
      <c r="A51" s="455"/>
      <c r="B51" s="86"/>
      <c r="C51" s="85"/>
      <c r="D51" s="86"/>
      <c r="E51" s="287"/>
      <c r="F51" s="287"/>
      <c r="G51" s="280">
        <f>SUM(H51:I51)</f>
        <v>0</v>
      </c>
      <c r="H51" s="287"/>
      <c r="I51" s="280">
        <f t="shared" si="8"/>
        <v>0</v>
      </c>
      <c r="J51" s="288"/>
      <c r="K51" s="289"/>
      <c r="L51" s="289"/>
      <c r="M51" s="289"/>
      <c r="N51" s="289"/>
      <c r="O51" s="289"/>
      <c r="P51" s="289"/>
      <c r="Q51" s="289"/>
      <c r="R51" s="290"/>
      <c r="S51" s="209"/>
      <c r="T51" s="189"/>
      <c r="U51" s="190"/>
      <c r="X51" s="456"/>
    </row>
    <row r="52" spans="1:24" ht="27.75" hidden="1">
      <c r="A52" s="455"/>
      <c r="B52" s="86"/>
      <c r="C52" s="85"/>
      <c r="D52" s="86"/>
      <c r="E52" s="287"/>
      <c r="F52" s="287"/>
      <c r="G52" s="280">
        <f t="shared" si="2"/>
        <v>0</v>
      </c>
      <c r="H52" s="287"/>
      <c r="I52" s="280">
        <f t="shared" si="8"/>
        <v>0</v>
      </c>
      <c r="J52" s="288"/>
      <c r="K52" s="289"/>
      <c r="L52" s="289"/>
      <c r="M52" s="289"/>
      <c r="N52" s="289"/>
      <c r="O52" s="289"/>
      <c r="P52" s="289"/>
      <c r="Q52" s="289"/>
      <c r="R52" s="290"/>
      <c r="S52" s="209"/>
      <c r="T52" s="189"/>
      <c r="U52" s="190"/>
      <c r="X52" s="456"/>
    </row>
    <row r="53" spans="1:24" ht="27.75" hidden="1">
      <c r="A53" s="455"/>
      <c r="B53" s="86"/>
      <c r="C53" s="85"/>
      <c r="D53" s="86"/>
      <c r="E53" s="287"/>
      <c r="F53" s="287"/>
      <c r="G53" s="280">
        <f t="shared" si="2"/>
        <v>0</v>
      </c>
      <c r="H53" s="287"/>
      <c r="I53" s="280">
        <f t="shared" si="8"/>
        <v>0</v>
      </c>
      <c r="J53" s="288"/>
      <c r="K53" s="289"/>
      <c r="L53" s="289"/>
      <c r="M53" s="289"/>
      <c r="N53" s="289"/>
      <c r="O53" s="289"/>
      <c r="P53" s="289"/>
      <c r="Q53" s="289"/>
      <c r="R53" s="290"/>
      <c r="S53" s="209"/>
      <c r="T53" s="189"/>
      <c r="U53" s="190"/>
      <c r="X53" s="456"/>
    </row>
    <row r="54" spans="1:24" ht="28.5" hidden="1" thickBot="1">
      <c r="A54" s="455"/>
      <c r="B54" s="125"/>
      <c r="C54" s="124"/>
      <c r="D54" s="125"/>
      <c r="E54" s="294"/>
      <c r="F54" s="294"/>
      <c r="G54" s="295">
        <f t="shared" si="2"/>
        <v>0</v>
      </c>
      <c r="H54" s="294"/>
      <c r="I54" s="295">
        <f t="shared" si="8"/>
        <v>0</v>
      </c>
      <c r="J54" s="296"/>
      <c r="K54" s="297"/>
      <c r="L54" s="297"/>
      <c r="M54" s="297"/>
      <c r="N54" s="297"/>
      <c r="O54" s="297"/>
      <c r="P54" s="297"/>
      <c r="Q54" s="297"/>
      <c r="R54" s="298"/>
      <c r="S54" s="210"/>
      <c r="T54" s="191"/>
      <c r="U54" s="192"/>
      <c r="X54" s="456"/>
    </row>
    <row r="55" spans="1:24" ht="27.75" hidden="1">
      <c r="A55" s="455"/>
      <c r="B55" s="199"/>
      <c r="C55" s="343"/>
      <c r="D55" s="199"/>
      <c r="E55" s="347"/>
      <c r="F55" s="347"/>
      <c r="G55" s="344">
        <f t="shared" si="2"/>
        <v>0</v>
      </c>
      <c r="H55" s="347"/>
      <c r="I55" s="344">
        <f t="shared" si="8"/>
        <v>0</v>
      </c>
      <c r="J55" s="310"/>
      <c r="K55" s="311"/>
      <c r="L55" s="311"/>
      <c r="M55" s="311"/>
      <c r="N55" s="311"/>
      <c r="O55" s="311"/>
      <c r="P55" s="311"/>
      <c r="Q55" s="311"/>
      <c r="R55" s="312"/>
      <c r="S55" s="348"/>
      <c r="T55" s="349"/>
      <c r="U55" s="201"/>
      <c r="X55" s="456"/>
    </row>
    <row r="56" spans="1:24" ht="27.75" hidden="1">
      <c r="A56" s="455"/>
      <c r="B56" s="86"/>
      <c r="C56" s="85"/>
      <c r="D56" s="86"/>
      <c r="E56" s="287"/>
      <c r="F56" s="287"/>
      <c r="G56" s="280">
        <f t="shared" si="2"/>
        <v>0</v>
      </c>
      <c r="H56" s="287"/>
      <c r="I56" s="280">
        <f>SUM(J56:R56)</f>
        <v>0</v>
      </c>
      <c r="J56" s="288"/>
      <c r="K56" s="289"/>
      <c r="L56" s="289"/>
      <c r="M56" s="289"/>
      <c r="N56" s="289"/>
      <c r="O56" s="289"/>
      <c r="P56" s="289"/>
      <c r="Q56" s="289"/>
      <c r="R56" s="290"/>
      <c r="S56" s="209"/>
      <c r="T56" s="189"/>
      <c r="U56" s="190"/>
      <c r="X56" s="456"/>
    </row>
    <row r="57" spans="1:24" ht="27.75" hidden="1">
      <c r="A57" s="455"/>
      <c r="B57" s="86"/>
      <c r="C57" s="85"/>
      <c r="D57" s="86"/>
      <c r="E57" s="287"/>
      <c r="F57" s="287"/>
      <c r="G57" s="280">
        <f t="shared" si="2"/>
        <v>0</v>
      </c>
      <c r="H57" s="287"/>
      <c r="I57" s="280">
        <f>SUM(J57:R57)</f>
        <v>0</v>
      </c>
      <c r="J57" s="288"/>
      <c r="K57" s="289"/>
      <c r="L57" s="289"/>
      <c r="M57" s="289"/>
      <c r="N57" s="289"/>
      <c r="O57" s="289"/>
      <c r="P57" s="289"/>
      <c r="Q57" s="289"/>
      <c r="R57" s="290"/>
      <c r="S57" s="209"/>
      <c r="T57" s="189"/>
      <c r="U57" s="190"/>
      <c r="X57" s="456"/>
    </row>
    <row r="58" spans="1:24" ht="27.75" hidden="1">
      <c r="A58" s="455"/>
      <c r="B58" s="77"/>
      <c r="C58" s="85"/>
      <c r="D58" s="77"/>
      <c r="E58" s="287"/>
      <c r="F58" s="287"/>
      <c r="G58" s="280">
        <f t="shared" si="2"/>
        <v>0</v>
      </c>
      <c r="H58" s="287"/>
      <c r="I58" s="280">
        <f>SUM(J58:R58)</f>
        <v>0</v>
      </c>
      <c r="J58" s="288"/>
      <c r="K58" s="289"/>
      <c r="L58" s="289"/>
      <c r="M58" s="289"/>
      <c r="N58" s="289"/>
      <c r="O58" s="289"/>
      <c r="P58" s="289"/>
      <c r="Q58" s="289"/>
      <c r="R58" s="290"/>
      <c r="S58" s="211"/>
      <c r="T58" s="193"/>
      <c r="U58" s="182"/>
      <c r="X58" s="456"/>
    </row>
    <row r="59" spans="1:24" ht="27">
      <c r="A59" s="455"/>
      <c r="B59" s="461">
        <v>4</v>
      </c>
      <c r="C59" s="462" t="s">
        <v>46</v>
      </c>
      <c r="D59" s="461">
        <v>614700</v>
      </c>
      <c r="E59" s="463">
        <f aca="true" t="shared" si="9" ref="E59:U59">SUM(E60:E61)</f>
        <v>485000</v>
      </c>
      <c r="F59" s="463">
        <f t="shared" si="9"/>
        <v>0</v>
      </c>
      <c r="G59" s="463">
        <f t="shared" si="9"/>
        <v>485000</v>
      </c>
      <c r="H59" s="463">
        <f t="shared" si="9"/>
        <v>215000</v>
      </c>
      <c r="I59" s="463">
        <f t="shared" si="9"/>
        <v>270000</v>
      </c>
      <c r="J59" s="464">
        <f t="shared" si="9"/>
        <v>270000</v>
      </c>
      <c r="K59" s="464">
        <f t="shared" si="9"/>
        <v>0</v>
      </c>
      <c r="L59" s="464">
        <f t="shared" si="9"/>
        <v>0</v>
      </c>
      <c r="M59" s="464">
        <f t="shared" si="9"/>
        <v>0</v>
      </c>
      <c r="N59" s="464">
        <f t="shared" si="9"/>
        <v>0</v>
      </c>
      <c r="O59" s="464">
        <f t="shared" si="9"/>
        <v>0</v>
      </c>
      <c r="P59" s="464">
        <f t="shared" si="9"/>
        <v>0</v>
      </c>
      <c r="Q59" s="464">
        <f t="shared" si="9"/>
        <v>0</v>
      </c>
      <c r="R59" s="464">
        <f t="shared" si="9"/>
        <v>0</v>
      </c>
      <c r="S59" s="212">
        <f t="shared" si="9"/>
        <v>0</v>
      </c>
      <c r="T59" s="118">
        <f t="shared" si="9"/>
        <v>0</v>
      </c>
      <c r="U59" s="119">
        <f t="shared" si="9"/>
        <v>0</v>
      </c>
      <c r="X59" s="456"/>
    </row>
    <row r="60" spans="1:24" ht="31.5">
      <c r="A60" s="455"/>
      <c r="B60" s="86"/>
      <c r="C60" s="531" t="s">
        <v>247</v>
      </c>
      <c r="D60" s="532">
        <v>614721</v>
      </c>
      <c r="E60" s="287">
        <f>'Tab 1a'!D150</f>
        <v>270000</v>
      </c>
      <c r="F60" s="287">
        <f>'Tab 1a'!E150</f>
        <v>0</v>
      </c>
      <c r="G60" s="280">
        <f t="shared" si="2"/>
        <v>270000</v>
      </c>
      <c r="H60" s="287">
        <f>'Tab 1a'!I150+'Tab 1a'!J150+'Tab 1a'!K150</f>
        <v>0</v>
      </c>
      <c r="I60" s="280">
        <f>SUM(J60:R60)</f>
        <v>270000</v>
      </c>
      <c r="J60" s="288">
        <f>'Tab 1a'!L150</f>
        <v>270000</v>
      </c>
      <c r="K60" s="288">
        <f>'Tab 1a'!M150</f>
        <v>0</v>
      </c>
      <c r="L60" s="288">
        <f>'Tab 1a'!N150</f>
        <v>0</v>
      </c>
      <c r="M60" s="288">
        <f>'Tab 1a'!O150</f>
        <v>0</v>
      </c>
      <c r="N60" s="288">
        <f>'Tab 1a'!P150</f>
        <v>0</v>
      </c>
      <c r="O60" s="288">
        <f>'Tab 1a'!Q150</f>
        <v>0</v>
      </c>
      <c r="P60" s="289">
        <f>'Tab 1a'!R150</f>
        <v>0</v>
      </c>
      <c r="Q60" s="289">
        <f>'Tab 1a'!S150</f>
        <v>0</v>
      </c>
      <c r="R60" s="289">
        <f>'Tab 1a'!T150</f>
        <v>0</v>
      </c>
      <c r="S60" s="209"/>
      <c r="T60" s="189"/>
      <c r="U60" s="190"/>
      <c r="X60" s="456"/>
    </row>
    <row r="61" spans="1:24" ht="27.75">
      <c r="A61" s="455"/>
      <c r="B61" s="86"/>
      <c r="C61" s="531" t="s">
        <v>248</v>
      </c>
      <c r="D61" s="532">
        <v>614721</v>
      </c>
      <c r="E61" s="287">
        <f>'Tab 1a'!D151</f>
        <v>215000</v>
      </c>
      <c r="F61" s="287">
        <f>'Tab 1a'!E151</f>
        <v>0</v>
      </c>
      <c r="G61" s="280">
        <f t="shared" si="2"/>
        <v>215000</v>
      </c>
      <c r="H61" s="287">
        <f>'Tab 1a'!I151+'Tab 1a'!J151+'Tab 1a'!K151</f>
        <v>215000</v>
      </c>
      <c r="I61" s="280">
        <f>SUM(J61:R61)</f>
        <v>0</v>
      </c>
      <c r="J61" s="287">
        <f>SUM(K61:S61)</f>
        <v>0</v>
      </c>
      <c r="K61" s="287">
        <f>SUM(L61:T61)</f>
        <v>0</v>
      </c>
      <c r="L61" s="287">
        <f>SUM(M61:U61)</f>
        <v>0</v>
      </c>
      <c r="M61" s="287">
        <f>SUM(N61:V61)</f>
        <v>0</v>
      </c>
      <c r="N61" s="289">
        <f>'Tab 1a'!P151</f>
        <v>0</v>
      </c>
      <c r="O61" s="289">
        <f>'Tab 1a'!Q151</f>
        <v>0</v>
      </c>
      <c r="P61" s="289">
        <f>'Tab 1a'!R151</f>
        <v>0</v>
      </c>
      <c r="Q61" s="289">
        <f>'Tab 1a'!S151</f>
        <v>0</v>
      </c>
      <c r="R61" s="289">
        <f>'Tab 1a'!T151</f>
        <v>0</v>
      </c>
      <c r="S61" s="209"/>
      <c r="T61" s="189"/>
      <c r="U61" s="190"/>
      <c r="X61" s="456"/>
    </row>
    <row r="62" spans="1:24" ht="27">
      <c r="A62" s="455"/>
      <c r="B62" s="461">
        <v>5</v>
      </c>
      <c r="C62" s="462" t="s">
        <v>47</v>
      </c>
      <c r="D62" s="461">
        <v>614800</v>
      </c>
      <c r="E62" s="463">
        <f aca="true" t="shared" si="10" ref="E62:U62">E63</f>
        <v>0</v>
      </c>
      <c r="F62" s="463">
        <f t="shared" si="10"/>
        <v>0</v>
      </c>
      <c r="G62" s="463">
        <f t="shared" si="10"/>
        <v>0</v>
      </c>
      <c r="H62" s="463">
        <f t="shared" si="10"/>
        <v>0</v>
      </c>
      <c r="I62" s="463">
        <f t="shared" si="10"/>
        <v>0</v>
      </c>
      <c r="J62" s="464">
        <f t="shared" si="10"/>
        <v>0</v>
      </c>
      <c r="K62" s="464">
        <f t="shared" si="10"/>
        <v>0</v>
      </c>
      <c r="L62" s="464">
        <f t="shared" si="10"/>
        <v>0</v>
      </c>
      <c r="M62" s="464">
        <f t="shared" si="10"/>
        <v>0</v>
      </c>
      <c r="N62" s="464">
        <f t="shared" si="10"/>
        <v>0</v>
      </c>
      <c r="O62" s="464">
        <f t="shared" si="10"/>
        <v>0</v>
      </c>
      <c r="P62" s="464">
        <f t="shared" si="10"/>
        <v>0</v>
      </c>
      <c r="Q62" s="464">
        <f t="shared" si="10"/>
        <v>0</v>
      </c>
      <c r="R62" s="464">
        <f t="shared" si="10"/>
        <v>0</v>
      </c>
      <c r="S62" s="194">
        <f t="shared" si="10"/>
        <v>0</v>
      </c>
      <c r="T62" s="87">
        <f t="shared" si="10"/>
        <v>0</v>
      </c>
      <c r="U62" s="123">
        <f t="shared" si="10"/>
        <v>0</v>
      </c>
      <c r="V62" s="108"/>
      <c r="X62" s="456"/>
    </row>
    <row r="63" spans="1:24" ht="27.75">
      <c r="A63" s="455"/>
      <c r="B63" s="86"/>
      <c r="C63" s="85"/>
      <c r="D63" s="86"/>
      <c r="E63" s="287"/>
      <c r="F63" s="287"/>
      <c r="G63" s="280">
        <f t="shared" si="2"/>
        <v>0</v>
      </c>
      <c r="H63" s="287"/>
      <c r="I63" s="280">
        <f>SUM(J63:R63)</f>
        <v>0</v>
      </c>
      <c r="J63" s="288"/>
      <c r="K63" s="289"/>
      <c r="L63" s="289"/>
      <c r="M63" s="289"/>
      <c r="N63" s="289"/>
      <c r="O63" s="289"/>
      <c r="P63" s="289"/>
      <c r="Q63" s="289"/>
      <c r="R63" s="290"/>
      <c r="S63" s="209"/>
      <c r="T63" s="189"/>
      <c r="U63" s="190"/>
      <c r="X63" s="456"/>
    </row>
    <row r="64" spans="1:24" ht="27">
      <c r="A64" s="455"/>
      <c r="B64" s="461">
        <v>6</v>
      </c>
      <c r="C64" s="462" t="s">
        <v>48</v>
      </c>
      <c r="D64" s="461">
        <v>614900</v>
      </c>
      <c r="E64" s="463">
        <f aca="true" t="shared" si="11" ref="E64:U64">E65</f>
        <v>0</v>
      </c>
      <c r="F64" s="463">
        <f t="shared" si="11"/>
        <v>0</v>
      </c>
      <c r="G64" s="463">
        <f t="shared" si="11"/>
        <v>0</v>
      </c>
      <c r="H64" s="463">
        <f t="shared" si="11"/>
        <v>0</v>
      </c>
      <c r="I64" s="463">
        <f t="shared" si="11"/>
        <v>0</v>
      </c>
      <c r="J64" s="464">
        <f t="shared" si="11"/>
        <v>0</v>
      </c>
      <c r="K64" s="464">
        <f t="shared" si="11"/>
        <v>0</v>
      </c>
      <c r="L64" s="464">
        <f t="shared" si="11"/>
        <v>0</v>
      </c>
      <c r="M64" s="464">
        <f t="shared" si="11"/>
        <v>0</v>
      </c>
      <c r="N64" s="464">
        <f t="shared" si="11"/>
        <v>0</v>
      </c>
      <c r="O64" s="464">
        <f t="shared" si="11"/>
        <v>0</v>
      </c>
      <c r="P64" s="464">
        <f t="shared" si="11"/>
        <v>0</v>
      </c>
      <c r="Q64" s="464">
        <f t="shared" si="11"/>
        <v>0</v>
      </c>
      <c r="R64" s="464">
        <f t="shared" si="11"/>
        <v>0</v>
      </c>
      <c r="S64" s="206">
        <f t="shared" si="11"/>
        <v>0</v>
      </c>
      <c r="T64" s="181">
        <f t="shared" si="11"/>
        <v>0</v>
      </c>
      <c r="U64" s="182">
        <f t="shared" si="11"/>
        <v>0</v>
      </c>
      <c r="X64" s="456"/>
    </row>
    <row r="65" spans="1:24" ht="28.5" thickBot="1">
      <c r="A65" s="455"/>
      <c r="B65" s="125"/>
      <c r="C65" s="124"/>
      <c r="D65" s="125"/>
      <c r="E65" s="294"/>
      <c r="F65" s="294"/>
      <c r="G65" s="295">
        <f t="shared" si="2"/>
        <v>0</v>
      </c>
      <c r="H65" s="294"/>
      <c r="I65" s="295">
        <f>SUM(J65:R65)</f>
        <v>0</v>
      </c>
      <c r="J65" s="296"/>
      <c r="K65" s="297"/>
      <c r="L65" s="297"/>
      <c r="M65" s="297"/>
      <c r="N65" s="297"/>
      <c r="O65" s="297"/>
      <c r="P65" s="297"/>
      <c r="Q65" s="297"/>
      <c r="R65" s="298"/>
      <c r="S65" s="210"/>
      <c r="T65" s="191"/>
      <c r="U65" s="192"/>
      <c r="X65" s="456"/>
    </row>
    <row r="66" spans="1:24" ht="48" thickBot="1">
      <c r="A66" s="455"/>
      <c r="B66" s="466" t="s">
        <v>13</v>
      </c>
      <c r="C66" s="467" t="s">
        <v>60</v>
      </c>
      <c r="D66" s="468">
        <v>615000</v>
      </c>
      <c r="E66" s="469">
        <f aca="true" t="shared" si="12" ref="E66:R66">E67+E70</f>
        <v>0</v>
      </c>
      <c r="F66" s="469">
        <f t="shared" si="12"/>
        <v>0</v>
      </c>
      <c r="G66" s="469">
        <f t="shared" si="12"/>
        <v>0</v>
      </c>
      <c r="H66" s="469">
        <f t="shared" si="12"/>
        <v>0</v>
      </c>
      <c r="I66" s="469">
        <f t="shared" si="12"/>
        <v>0</v>
      </c>
      <c r="J66" s="470">
        <f t="shared" si="12"/>
        <v>0</v>
      </c>
      <c r="K66" s="470">
        <f t="shared" si="12"/>
        <v>0</v>
      </c>
      <c r="L66" s="470">
        <f t="shared" si="12"/>
        <v>0</v>
      </c>
      <c r="M66" s="470">
        <f t="shared" si="12"/>
        <v>0</v>
      </c>
      <c r="N66" s="470">
        <f t="shared" si="12"/>
        <v>0</v>
      </c>
      <c r="O66" s="470">
        <f t="shared" si="12"/>
        <v>0</v>
      </c>
      <c r="P66" s="470">
        <f t="shared" si="12"/>
        <v>0</v>
      </c>
      <c r="Q66" s="470">
        <f t="shared" si="12"/>
        <v>0</v>
      </c>
      <c r="R66" s="471">
        <f t="shared" si="12"/>
        <v>0</v>
      </c>
      <c r="S66" s="272">
        <f>S67+S70</f>
        <v>0</v>
      </c>
      <c r="T66" s="273">
        <f>T67+T70</f>
        <v>0</v>
      </c>
      <c r="U66" s="274">
        <f>U67+U70</f>
        <v>0</v>
      </c>
      <c r="X66" s="456"/>
    </row>
    <row r="67" spans="1:24" ht="27.75">
      <c r="A67" s="455"/>
      <c r="B67" s="186">
        <v>1</v>
      </c>
      <c r="C67" s="83" t="s">
        <v>49</v>
      </c>
      <c r="D67" s="109">
        <v>615100</v>
      </c>
      <c r="E67" s="291">
        <f>SUM(E68:E69)</f>
        <v>0</v>
      </c>
      <c r="F67" s="291">
        <f aca="true" t="shared" si="13" ref="F67:R67">SUM(F68:F69)</f>
        <v>0</v>
      </c>
      <c r="G67" s="291">
        <f t="shared" si="13"/>
        <v>0</v>
      </c>
      <c r="H67" s="291">
        <f t="shared" si="13"/>
        <v>0</v>
      </c>
      <c r="I67" s="291">
        <f t="shared" si="13"/>
        <v>0</v>
      </c>
      <c r="J67" s="299">
        <f t="shared" si="13"/>
        <v>0</v>
      </c>
      <c r="K67" s="299">
        <f t="shared" si="13"/>
        <v>0</v>
      </c>
      <c r="L67" s="299">
        <f t="shared" si="13"/>
        <v>0</v>
      </c>
      <c r="M67" s="299">
        <f t="shared" si="13"/>
        <v>0</v>
      </c>
      <c r="N67" s="299">
        <f t="shared" si="13"/>
        <v>0</v>
      </c>
      <c r="O67" s="299">
        <f t="shared" si="13"/>
        <v>0</v>
      </c>
      <c r="P67" s="299">
        <f t="shared" si="13"/>
        <v>0</v>
      </c>
      <c r="Q67" s="299">
        <f t="shared" si="13"/>
        <v>0</v>
      </c>
      <c r="R67" s="472">
        <f t="shared" si="13"/>
        <v>0</v>
      </c>
      <c r="S67" s="208">
        <f>SUM(S68:S69)</f>
        <v>0</v>
      </c>
      <c r="T67" s="187">
        <f>SUM(T68:T69)</f>
        <v>0</v>
      </c>
      <c r="U67" s="188">
        <f>SUM(U68:U69)</f>
        <v>0</v>
      </c>
      <c r="X67" s="456"/>
    </row>
    <row r="68" spans="1:24" ht="27.75">
      <c r="A68" s="455"/>
      <c r="B68" s="86"/>
      <c r="C68" s="85"/>
      <c r="D68" s="86"/>
      <c r="E68" s="287"/>
      <c r="F68" s="287"/>
      <c r="G68" s="280">
        <f t="shared" si="2"/>
        <v>0</v>
      </c>
      <c r="H68" s="287"/>
      <c r="I68" s="280">
        <f>SUM(J68:R68)</f>
        <v>0</v>
      </c>
      <c r="J68" s="288"/>
      <c r="K68" s="289"/>
      <c r="L68" s="289"/>
      <c r="M68" s="289"/>
      <c r="N68" s="289"/>
      <c r="O68" s="289"/>
      <c r="P68" s="289"/>
      <c r="Q68" s="289"/>
      <c r="R68" s="290"/>
      <c r="S68" s="209"/>
      <c r="T68" s="189"/>
      <c r="U68" s="190"/>
      <c r="X68" s="456"/>
    </row>
    <row r="69" spans="1:24" ht="27.75" hidden="1">
      <c r="A69" s="455"/>
      <c r="B69" s="86"/>
      <c r="C69" s="85"/>
      <c r="D69" s="86"/>
      <c r="E69" s="287"/>
      <c r="F69" s="287"/>
      <c r="G69" s="280">
        <f t="shared" si="2"/>
        <v>0</v>
      </c>
      <c r="H69" s="287"/>
      <c r="I69" s="280">
        <f>SUM(J69:R69)</f>
        <v>0</v>
      </c>
      <c r="J69" s="288"/>
      <c r="K69" s="289"/>
      <c r="L69" s="289"/>
      <c r="M69" s="289"/>
      <c r="N69" s="289"/>
      <c r="O69" s="289"/>
      <c r="P69" s="289"/>
      <c r="Q69" s="289"/>
      <c r="R69" s="290"/>
      <c r="S69" s="209"/>
      <c r="T69" s="189"/>
      <c r="U69" s="190"/>
      <c r="X69" s="456"/>
    </row>
    <row r="70" spans="1:24" ht="45.75">
      <c r="A70" s="455"/>
      <c r="B70" s="461">
        <v>2</v>
      </c>
      <c r="C70" s="473" t="s">
        <v>50</v>
      </c>
      <c r="D70" s="461">
        <v>615200</v>
      </c>
      <c r="E70" s="474">
        <f>E72+E71</f>
        <v>0</v>
      </c>
      <c r="F70" s="474">
        <f aca="true" t="shared" si="14" ref="F70:R70">F72+F71</f>
        <v>0</v>
      </c>
      <c r="G70" s="474">
        <f t="shared" si="14"/>
        <v>0</v>
      </c>
      <c r="H70" s="474">
        <f t="shared" si="14"/>
        <v>0</v>
      </c>
      <c r="I70" s="474">
        <f t="shared" si="14"/>
        <v>0</v>
      </c>
      <c r="J70" s="464">
        <f t="shared" si="14"/>
        <v>0</v>
      </c>
      <c r="K70" s="464">
        <f t="shared" si="14"/>
        <v>0</v>
      </c>
      <c r="L70" s="464">
        <f t="shared" si="14"/>
        <v>0</v>
      </c>
      <c r="M70" s="464">
        <f t="shared" si="14"/>
        <v>0</v>
      </c>
      <c r="N70" s="464">
        <f t="shared" si="14"/>
        <v>0</v>
      </c>
      <c r="O70" s="464">
        <f t="shared" si="14"/>
        <v>0</v>
      </c>
      <c r="P70" s="464">
        <f t="shared" si="14"/>
        <v>0</v>
      </c>
      <c r="Q70" s="464">
        <f t="shared" si="14"/>
        <v>0</v>
      </c>
      <c r="R70" s="475">
        <f t="shared" si="14"/>
        <v>0</v>
      </c>
      <c r="S70" s="209">
        <f>S72</f>
        <v>0</v>
      </c>
      <c r="T70" s="189">
        <f>T72</f>
        <v>0</v>
      </c>
      <c r="U70" s="190">
        <f>U72</f>
        <v>0</v>
      </c>
      <c r="X70" s="456"/>
    </row>
    <row r="71" spans="1:24" ht="27.75">
      <c r="A71" s="455"/>
      <c r="B71" s="86"/>
      <c r="C71" s="88"/>
      <c r="D71" s="86"/>
      <c r="E71" s="287"/>
      <c r="F71" s="287"/>
      <c r="G71" s="280">
        <f t="shared" si="2"/>
        <v>0</v>
      </c>
      <c r="H71" s="287"/>
      <c r="I71" s="280">
        <f>SUM(J71:R71)</f>
        <v>0</v>
      </c>
      <c r="J71" s="288"/>
      <c r="K71" s="289"/>
      <c r="L71" s="289"/>
      <c r="M71" s="289"/>
      <c r="N71" s="289"/>
      <c r="O71" s="289"/>
      <c r="P71" s="289"/>
      <c r="Q71" s="289"/>
      <c r="R71" s="290"/>
      <c r="S71" s="209"/>
      <c r="T71" s="189"/>
      <c r="U71" s="190"/>
      <c r="X71" s="456"/>
    </row>
    <row r="72" spans="1:24" ht="27.75" hidden="1">
      <c r="A72" s="455"/>
      <c r="B72" s="86"/>
      <c r="C72" s="88"/>
      <c r="D72" s="86"/>
      <c r="E72" s="287"/>
      <c r="F72" s="287"/>
      <c r="G72" s="280">
        <f t="shared" si="2"/>
        <v>0</v>
      </c>
      <c r="H72" s="287"/>
      <c r="I72" s="280">
        <f>SUM(J72:R72)</f>
        <v>0</v>
      </c>
      <c r="J72" s="288"/>
      <c r="K72" s="289"/>
      <c r="L72" s="289"/>
      <c r="M72" s="289"/>
      <c r="N72" s="289"/>
      <c r="O72" s="289"/>
      <c r="P72" s="289"/>
      <c r="Q72" s="289"/>
      <c r="R72" s="290"/>
      <c r="S72" s="209"/>
      <c r="T72" s="189"/>
      <c r="U72" s="190"/>
      <c r="X72" s="456"/>
    </row>
    <row r="73" spans="1:24" ht="27.75" thickBot="1">
      <c r="A73" s="455"/>
      <c r="B73" s="183" t="s">
        <v>14</v>
      </c>
      <c r="C73" s="184" t="s">
        <v>28</v>
      </c>
      <c r="D73" s="185">
        <v>616000</v>
      </c>
      <c r="E73" s="283">
        <f aca="true" t="shared" si="15" ref="E73:U73">E74</f>
        <v>0</v>
      </c>
      <c r="F73" s="283">
        <f t="shared" si="15"/>
        <v>0</v>
      </c>
      <c r="G73" s="283">
        <f t="shared" si="15"/>
        <v>0</v>
      </c>
      <c r="H73" s="283">
        <f t="shared" si="15"/>
        <v>0</v>
      </c>
      <c r="I73" s="283">
        <f t="shared" si="15"/>
        <v>0</v>
      </c>
      <c r="J73" s="301">
        <f t="shared" si="15"/>
        <v>0</v>
      </c>
      <c r="K73" s="301">
        <f t="shared" si="15"/>
        <v>0</v>
      </c>
      <c r="L73" s="301">
        <f t="shared" si="15"/>
        <v>0</v>
      </c>
      <c r="M73" s="301">
        <f t="shared" si="15"/>
        <v>0</v>
      </c>
      <c r="N73" s="301">
        <f t="shared" si="15"/>
        <v>0</v>
      </c>
      <c r="O73" s="301">
        <f t="shared" si="15"/>
        <v>0</v>
      </c>
      <c r="P73" s="301">
        <f t="shared" si="15"/>
        <v>0</v>
      </c>
      <c r="Q73" s="301">
        <f t="shared" si="15"/>
        <v>0</v>
      </c>
      <c r="R73" s="302">
        <f t="shared" si="15"/>
        <v>0</v>
      </c>
      <c r="S73" s="207">
        <f t="shared" si="15"/>
        <v>0</v>
      </c>
      <c r="T73" s="171">
        <f t="shared" si="15"/>
        <v>0</v>
      </c>
      <c r="U73" s="172">
        <f t="shared" si="15"/>
        <v>0</v>
      </c>
      <c r="X73" s="456"/>
    </row>
    <row r="74" spans="1:24" ht="27.75">
      <c r="A74" s="455"/>
      <c r="B74" s="195">
        <v>1</v>
      </c>
      <c r="C74" s="89" t="s">
        <v>51</v>
      </c>
      <c r="D74" s="110">
        <v>616200</v>
      </c>
      <c r="E74" s="287"/>
      <c r="F74" s="287"/>
      <c r="G74" s="280">
        <f t="shared" si="2"/>
        <v>0</v>
      </c>
      <c r="H74" s="287"/>
      <c r="I74" s="280">
        <f>SUM(J74:R74)</f>
        <v>0</v>
      </c>
      <c r="J74" s="303"/>
      <c r="K74" s="304"/>
      <c r="L74" s="304"/>
      <c r="M74" s="305"/>
      <c r="N74" s="305"/>
      <c r="O74" s="305"/>
      <c r="P74" s="305"/>
      <c r="Q74" s="305"/>
      <c r="R74" s="306"/>
      <c r="S74" s="213"/>
      <c r="T74" s="196"/>
      <c r="U74" s="197"/>
      <c r="X74" s="456"/>
    </row>
    <row r="75" spans="1:24" ht="46.5" thickBot="1">
      <c r="A75" s="455"/>
      <c r="B75" s="183" t="s">
        <v>15</v>
      </c>
      <c r="C75" s="184" t="s">
        <v>77</v>
      </c>
      <c r="D75" s="198"/>
      <c r="E75" s="283">
        <f aca="true" t="shared" si="16" ref="E75:U75">SUM(E76:E81)</f>
        <v>170000</v>
      </c>
      <c r="F75" s="283">
        <f t="shared" si="16"/>
        <v>0</v>
      </c>
      <c r="G75" s="283">
        <f t="shared" si="16"/>
        <v>170000</v>
      </c>
      <c r="H75" s="283">
        <f t="shared" si="16"/>
        <v>0</v>
      </c>
      <c r="I75" s="283">
        <f t="shared" si="16"/>
        <v>170000</v>
      </c>
      <c r="J75" s="284">
        <f t="shared" si="16"/>
        <v>0</v>
      </c>
      <c r="K75" s="284">
        <f t="shared" si="16"/>
        <v>0</v>
      </c>
      <c r="L75" s="284">
        <f t="shared" si="16"/>
        <v>122000</v>
      </c>
      <c r="M75" s="284">
        <f t="shared" si="16"/>
        <v>0</v>
      </c>
      <c r="N75" s="284">
        <f t="shared" si="16"/>
        <v>0</v>
      </c>
      <c r="O75" s="284">
        <f t="shared" si="16"/>
        <v>13000</v>
      </c>
      <c r="P75" s="284">
        <f t="shared" si="16"/>
        <v>35000</v>
      </c>
      <c r="Q75" s="284">
        <f t="shared" si="16"/>
        <v>0</v>
      </c>
      <c r="R75" s="307">
        <f t="shared" si="16"/>
        <v>0</v>
      </c>
      <c r="S75" s="207">
        <f t="shared" si="16"/>
        <v>0</v>
      </c>
      <c r="T75" s="171">
        <f t="shared" si="16"/>
        <v>0</v>
      </c>
      <c r="U75" s="172">
        <f t="shared" si="16"/>
        <v>0</v>
      </c>
      <c r="X75" s="456"/>
    </row>
    <row r="76" spans="1:24" ht="47.25">
      <c r="A76" s="455"/>
      <c r="B76" s="199">
        <v>1</v>
      </c>
      <c r="C76" s="92" t="s">
        <v>52</v>
      </c>
      <c r="D76" s="111">
        <v>821100</v>
      </c>
      <c r="E76" s="308">
        <f>'Tab 1a'!D165</f>
        <v>0</v>
      </c>
      <c r="F76" s="308">
        <f>'Tab 1a'!E165</f>
        <v>0</v>
      </c>
      <c r="G76" s="280">
        <f t="shared" si="2"/>
        <v>0</v>
      </c>
      <c r="H76" s="309">
        <f>'Tab 1a'!I165+'Tab 1a'!J165+'Tab 1a'!K165+'Tab 1a'!L165+'Tab 1a'!M165+'Tab 1a'!N165</f>
        <v>0</v>
      </c>
      <c r="I76" s="280">
        <f aca="true" t="shared" si="17" ref="I76:I81">SUM(J76:R76)</f>
        <v>0</v>
      </c>
      <c r="J76" s="310"/>
      <c r="K76" s="311"/>
      <c r="L76" s="311"/>
      <c r="M76" s="311">
        <f>'Tab 1a'!O165</f>
        <v>0</v>
      </c>
      <c r="N76" s="311">
        <f>'Tab 1a'!P165</f>
        <v>0</v>
      </c>
      <c r="O76" s="311">
        <f>'Tab 1a'!Q165</f>
        <v>0</v>
      </c>
      <c r="P76" s="311">
        <f>'Tab 1a'!R165</f>
        <v>0</v>
      </c>
      <c r="Q76" s="311">
        <f>'Tab 1a'!S165</f>
        <v>0</v>
      </c>
      <c r="R76" s="311">
        <f>'Tab 1a'!T165</f>
        <v>0</v>
      </c>
      <c r="S76" s="214"/>
      <c r="T76" s="200"/>
      <c r="U76" s="201"/>
      <c r="X76" s="456"/>
    </row>
    <row r="77" spans="1:24" ht="27.75">
      <c r="A77" s="455"/>
      <c r="B77" s="77">
        <v>2</v>
      </c>
      <c r="C77" s="78" t="s">
        <v>23</v>
      </c>
      <c r="D77" s="77">
        <v>821200</v>
      </c>
      <c r="E77" s="308">
        <f>'Tab 1a'!D166</f>
        <v>0</v>
      </c>
      <c r="F77" s="308">
        <f>'Tab 1a'!E166</f>
        <v>0</v>
      </c>
      <c r="G77" s="280">
        <f t="shared" si="2"/>
        <v>0</v>
      </c>
      <c r="H77" s="287">
        <f>'Tab 1a'!I166+'Tab 1a'!J166+'Tab 1a'!K166+'Tab 1a'!L166+'Tab 1a'!M166+'Tab 1a'!N166</f>
        <v>0</v>
      </c>
      <c r="I77" s="280">
        <f t="shared" si="17"/>
        <v>0</v>
      </c>
      <c r="J77" s="288"/>
      <c r="K77" s="289"/>
      <c r="L77" s="289"/>
      <c r="M77" s="289">
        <f>'Tab 1a'!O166</f>
        <v>0</v>
      </c>
      <c r="N77" s="289">
        <f>'Tab 1a'!P166</f>
        <v>0</v>
      </c>
      <c r="O77" s="289">
        <f>'Tab 1a'!Q166</f>
        <v>0</v>
      </c>
      <c r="P77" s="289">
        <f>'Tab 1a'!R166</f>
        <v>0</v>
      </c>
      <c r="Q77" s="289">
        <f>'Tab 1a'!S166</f>
        <v>0</v>
      </c>
      <c r="R77" s="289">
        <f>'Tab 1a'!T166</f>
        <v>0</v>
      </c>
      <c r="S77" s="206"/>
      <c r="T77" s="181"/>
      <c r="U77" s="182"/>
      <c r="X77" s="456"/>
    </row>
    <row r="78" spans="1:24" ht="27.75">
      <c r="A78" s="455"/>
      <c r="B78" s="77">
        <v>3</v>
      </c>
      <c r="C78" s="78" t="s">
        <v>24</v>
      </c>
      <c r="D78" s="77">
        <v>821300</v>
      </c>
      <c r="E78" s="308">
        <f>G78</f>
        <v>132000</v>
      </c>
      <c r="F78" s="308">
        <f>'Tab 1a'!E167</f>
        <v>0</v>
      </c>
      <c r="G78" s="280">
        <f t="shared" si="2"/>
        <v>132000</v>
      </c>
      <c r="H78" s="287">
        <f>'Tab 1a'!I167+'Tab 1a'!J167+'Tab 1a'!K167</f>
        <v>0</v>
      </c>
      <c r="I78" s="280">
        <f t="shared" si="17"/>
        <v>132000</v>
      </c>
      <c r="J78" s="288">
        <f>'Tab 1a'!L167</f>
        <v>0</v>
      </c>
      <c r="K78" s="288">
        <f>'Tab 1a'!M167</f>
        <v>0</v>
      </c>
      <c r="L78" s="288">
        <f>'Tab 1a'!N167</f>
        <v>122000</v>
      </c>
      <c r="M78" s="288">
        <f>'Tab 1a'!O167</f>
        <v>0</v>
      </c>
      <c r="N78" s="288">
        <f>'Tab 1a'!P167</f>
        <v>0</v>
      </c>
      <c r="O78" s="288">
        <f>'Tab 1a'!Q167</f>
        <v>10000</v>
      </c>
      <c r="P78" s="288">
        <f>'Tab 1a'!R167</f>
        <v>0</v>
      </c>
      <c r="Q78" s="288">
        <f>'Tab 1a'!S167</f>
        <v>0</v>
      </c>
      <c r="R78" s="288">
        <f>'Tab 1a'!T167</f>
        <v>0</v>
      </c>
      <c r="S78" s="206"/>
      <c r="T78" s="181"/>
      <c r="U78" s="182"/>
      <c r="X78" s="456"/>
    </row>
    <row r="79" spans="1:24" ht="27.75">
      <c r="A79" s="455"/>
      <c r="B79" s="77">
        <v>4</v>
      </c>
      <c r="C79" s="88" t="s">
        <v>25</v>
      </c>
      <c r="D79" s="77">
        <v>821400</v>
      </c>
      <c r="E79" s="308">
        <f>'Tab 1a'!D173</f>
        <v>0</v>
      </c>
      <c r="F79" s="308">
        <f>'Tab 1a'!E173</f>
        <v>0</v>
      </c>
      <c r="G79" s="280">
        <f t="shared" si="2"/>
        <v>0</v>
      </c>
      <c r="H79" s="287">
        <f>'Tab 1a'!I173+'Tab 1a'!J173+'Tab 1a'!K173+'Tab 1a'!L173+'Tab 1a'!M173+'Tab 1a'!N173</f>
        <v>0</v>
      </c>
      <c r="I79" s="280">
        <f t="shared" si="17"/>
        <v>0</v>
      </c>
      <c r="J79" s="288"/>
      <c r="K79" s="289"/>
      <c r="L79" s="289"/>
      <c r="M79" s="289">
        <f>'Tab 1a'!O173</f>
        <v>0</v>
      </c>
      <c r="N79" s="289">
        <f>'Tab 1a'!P173</f>
        <v>0</v>
      </c>
      <c r="O79" s="289">
        <f>'Tab 1a'!Q173</f>
        <v>0</v>
      </c>
      <c r="P79" s="289">
        <f>'Tab 1a'!R173</f>
        <v>0</v>
      </c>
      <c r="Q79" s="289">
        <f>'Tab 1a'!S173</f>
        <v>0</v>
      </c>
      <c r="R79" s="289">
        <f>'Tab 1a'!T173</f>
        <v>0</v>
      </c>
      <c r="S79" s="206"/>
      <c r="T79" s="181"/>
      <c r="U79" s="182"/>
      <c r="X79" s="456"/>
    </row>
    <row r="80" spans="1:24" ht="27.75">
      <c r="A80" s="455"/>
      <c r="B80" s="77">
        <v>5</v>
      </c>
      <c r="C80" s="88" t="s">
        <v>26</v>
      </c>
      <c r="D80" s="77">
        <v>821500</v>
      </c>
      <c r="E80" s="308">
        <f>'Tab 1a'!D174</f>
        <v>38000</v>
      </c>
      <c r="F80" s="308">
        <f>'Tab 1a'!E174</f>
        <v>0</v>
      </c>
      <c r="G80" s="280">
        <f t="shared" si="2"/>
        <v>38000</v>
      </c>
      <c r="H80" s="287">
        <f>'Tab 1a'!I174+'Tab 1a'!J174+'Tab 1a'!K174+'Tab 1a'!L174+'Tab 1a'!M174+'Tab 1a'!N174</f>
        <v>0</v>
      </c>
      <c r="I80" s="280">
        <f t="shared" si="17"/>
        <v>38000</v>
      </c>
      <c r="J80" s="288">
        <f>'Tab 1a'!L174</f>
        <v>0</v>
      </c>
      <c r="K80" s="288">
        <f>'Tab 1a'!M174</f>
        <v>0</v>
      </c>
      <c r="L80" s="288">
        <f>'Tab 1a'!N174</f>
        <v>0</v>
      </c>
      <c r="M80" s="288">
        <f>'Tab 1a'!O174</f>
        <v>0</v>
      </c>
      <c r="N80" s="288">
        <f>'Tab 1a'!P174</f>
        <v>0</v>
      </c>
      <c r="O80" s="288">
        <f>'Tab 1a'!Q174</f>
        <v>3000</v>
      </c>
      <c r="P80" s="288">
        <f>'Tab 1a'!R174</f>
        <v>35000</v>
      </c>
      <c r="Q80" s="288">
        <f>'Tab 1a'!S174</f>
        <v>0</v>
      </c>
      <c r="R80" s="288">
        <f>'Tab 1a'!T174</f>
        <v>0</v>
      </c>
      <c r="S80" s="206"/>
      <c r="T80" s="181"/>
      <c r="U80" s="182"/>
      <c r="X80" s="456"/>
    </row>
    <row r="81" spans="1:24" ht="27.75">
      <c r="A81" s="455"/>
      <c r="B81" s="77">
        <v>6</v>
      </c>
      <c r="C81" s="88" t="s">
        <v>27</v>
      </c>
      <c r="D81" s="77">
        <v>821600</v>
      </c>
      <c r="E81" s="308">
        <v>0</v>
      </c>
      <c r="F81" s="308">
        <v>0</v>
      </c>
      <c r="G81" s="280">
        <f t="shared" si="2"/>
        <v>0</v>
      </c>
      <c r="H81" s="287">
        <f>'Tab 1a'!I176+'Tab 1a'!J176+'Tab 1a'!K176+'Tab 1a'!L176+'Tab 1a'!M176+'Tab 1a'!N176</f>
        <v>0</v>
      </c>
      <c r="I81" s="280">
        <f t="shared" si="17"/>
        <v>0</v>
      </c>
      <c r="J81" s="288"/>
      <c r="K81" s="289"/>
      <c r="L81" s="289"/>
      <c r="M81" s="289">
        <f>'Tab 1a'!O176</f>
        <v>0</v>
      </c>
      <c r="N81" s="289">
        <f>'Tab 1a'!P176</f>
        <v>0</v>
      </c>
      <c r="O81" s="289">
        <f>'Tab 1a'!Q176</f>
        <v>0</v>
      </c>
      <c r="P81" s="289">
        <f>'Tab 1a'!R176</f>
        <v>0</v>
      </c>
      <c r="Q81" s="289">
        <f>'Tab 1a'!S176</f>
        <v>0</v>
      </c>
      <c r="R81" s="289">
        <f>'Tab 1a'!T176</f>
        <v>0</v>
      </c>
      <c r="S81" s="206"/>
      <c r="T81" s="181"/>
      <c r="U81" s="182"/>
      <c r="V81" s="476"/>
      <c r="X81" s="456"/>
    </row>
    <row r="82" spans="1:24" ht="46.5" thickBot="1">
      <c r="A82" s="477"/>
      <c r="B82" s="183"/>
      <c r="C82" s="184" t="s">
        <v>90</v>
      </c>
      <c r="D82" s="198"/>
      <c r="E82" s="283">
        <f aca="true" t="shared" si="18" ref="E82:U82">E14+E26+E66+E73+E75</f>
        <v>17385000</v>
      </c>
      <c r="F82" s="283">
        <f t="shared" si="18"/>
        <v>0</v>
      </c>
      <c r="G82" s="283">
        <f t="shared" si="18"/>
        <v>17385000</v>
      </c>
      <c r="H82" s="283">
        <f t="shared" si="18"/>
        <v>3980000</v>
      </c>
      <c r="I82" s="283">
        <f t="shared" si="18"/>
        <v>13405000</v>
      </c>
      <c r="J82" s="313">
        <f t="shared" si="18"/>
        <v>940950</v>
      </c>
      <c r="K82" s="313">
        <f t="shared" si="18"/>
        <v>852150</v>
      </c>
      <c r="L82" s="313">
        <f t="shared" si="18"/>
        <v>8085970</v>
      </c>
      <c r="M82" s="313">
        <f t="shared" si="18"/>
        <v>618800</v>
      </c>
      <c r="N82" s="313">
        <f t="shared" si="18"/>
        <v>555550</v>
      </c>
      <c r="O82" s="313">
        <f t="shared" si="18"/>
        <v>602000</v>
      </c>
      <c r="P82" s="313">
        <f t="shared" si="18"/>
        <v>666700</v>
      </c>
      <c r="Q82" s="313">
        <f t="shared" si="18"/>
        <v>550080</v>
      </c>
      <c r="R82" s="307">
        <f t="shared" si="18"/>
        <v>532800</v>
      </c>
      <c r="S82" s="207">
        <f t="shared" si="18"/>
        <v>0</v>
      </c>
      <c r="T82" s="171">
        <f t="shared" si="18"/>
        <v>0</v>
      </c>
      <c r="U82" s="172">
        <f t="shared" si="18"/>
        <v>0</v>
      </c>
      <c r="V82" s="476"/>
      <c r="X82" s="456"/>
    </row>
    <row r="83" spans="1:22" ht="23.25">
      <c r="A83" s="478"/>
      <c r="B83" s="93"/>
      <c r="C83" s="94"/>
      <c r="D83" s="95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64"/>
      <c r="S83" s="64"/>
      <c r="T83" s="64"/>
      <c r="U83" s="64"/>
      <c r="V83" s="476"/>
    </row>
    <row r="84" spans="1:22" ht="23.25">
      <c r="A84" s="478"/>
      <c r="B84" s="93"/>
      <c r="C84" s="94"/>
      <c r="D84" s="95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64"/>
      <c r="S84" s="64"/>
      <c r="T84" s="64"/>
      <c r="U84" s="64"/>
      <c r="V84" s="476"/>
    </row>
    <row r="85" spans="1:22" ht="15.75" customHeight="1">
      <c r="A85" s="478"/>
      <c r="B85" s="479"/>
      <c r="C85" s="626"/>
      <c r="D85" s="626"/>
      <c r="E85" s="626"/>
      <c r="F85" s="626"/>
      <c r="G85" s="626"/>
      <c r="H85" s="626"/>
      <c r="I85" s="626"/>
      <c r="J85" s="626"/>
      <c r="K85" s="626"/>
      <c r="L85" s="626"/>
      <c r="M85" s="626"/>
      <c r="N85" s="626"/>
      <c r="O85" s="626"/>
      <c r="P85" s="626"/>
      <c r="Q85" s="626"/>
      <c r="R85" s="481"/>
      <c r="S85" s="481"/>
      <c r="T85" s="481"/>
      <c r="U85" s="481"/>
      <c r="V85" s="476"/>
    </row>
    <row r="86" spans="1:22" ht="15.75" customHeight="1">
      <c r="A86" s="478"/>
      <c r="B86" s="479"/>
      <c r="C86" s="480"/>
      <c r="D86" s="480"/>
      <c r="E86" s="480"/>
      <c r="F86" s="480"/>
      <c r="G86" s="480"/>
      <c r="H86" s="480"/>
      <c r="I86" s="480"/>
      <c r="J86" s="480"/>
      <c r="K86" s="480"/>
      <c r="L86" s="480"/>
      <c r="M86" s="480"/>
      <c r="N86" s="480"/>
      <c r="O86" s="480"/>
      <c r="P86" s="482"/>
      <c r="Q86" s="482"/>
      <c r="R86" s="482"/>
      <c r="S86" s="483"/>
      <c r="T86" s="483"/>
      <c r="U86" s="483"/>
      <c r="V86" s="476"/>
    </row>
    <row r="87" spans="1:22" ht="27" customHeight="1">
      <c r="A87" s="478"/>
      <c r="B87" s="479"/>
      <c r="C87" s="480"/>
      <c r="D87" s="480"/>
      <c r="E87" s="480"/>
      <c r="F87" s="480"/>
      <c r="G87" s="480"/>
      <c r="H87" s="480"/>
      <c r="I87" s="480"/>
      <c r="J87" s="480"/>
      <c r="K87" s="480"/>
      <c r="L87" s="480"/>
      <c r="M87" s="480"/>
      <c r="N87" s="480"/>
      <c r="O87" s="480"/>
      <c r="P87" s="480"/>
      <c r="Q87" s="480" t="s">
        <v>55</v>
      </c>
      <c r="R87" s="480"/>
      <c r="S87" s="481"/>
      <c r="T87" s="481"/>
      <c r="U87" s="481"/>
      <c r="V87" s="476"/>
    </row>
    <row r="88" spans="2:22" ht="15" customHeight="1">
      <c r="B88" s="446"/>
      <c r="C88" s="484"/>
      <c r="D88" s="484"/>
      <c r="E88" s="484"/>
      <c r="F88" s="484"/>
      <c r="G88" s="484"/>
      <c r="H88" s="484"/>
      <c r="I88" s="484"/>
      <c r="J88" s="484"/>
      <c r="K88" s="484"/>
      <c r="L88" s="484"/>
      <c r="M88" s="484"/>
      <c r="N88" s="484"/>
      <c r="O88" s="484"/>
      <c r="P88" s="446"/>
      <c r="Q88" s="485"/>
      <c r="R88" s="485"/>
      <c r="S88" s="446"/>
      <c r="T88" s="486" t="s">
        <v>55</v>
      </c>
      <c r="U88" s="444"/>
      <c r="V88" s="476"/>
    </row>
    <row r="89" spans="2:21" ht="15">
      <c r="B89" s="476"/>
      <c r="C89" s="476"/>
      <c r="D89" s="476"/>
      <c r="E89" s="476"/>
      <c r="F89" s="476"/>
      <c r="G89" s="476"/>
      <c r="H89" s="476"/>
      <c r="I89" s="476"/>
      <c r="J89" s="476"/>
      <c r="K89" s="476"/>
      <c r="L89" s="476"/>
      <c r="M89" s="476"/>
      <c r="N89" s="476"/>
      <c r="O89" s="476"/>
      <c r="P89" s="476"/>
      <c r="Q89" s="476"/>
      <c r="R89" s="476"/>
      <c r="S89" s="476"/>
      <c r="T89" s="476"/>
      <c r="U89" s="476"/>
    </row>
    <row r="90" spans="2:21" ht="18.75">
      <c r="B90" s="476"/>
      <c r="C90" s="476"/>
      <c r="D90" s="476"/>
      <c r="E90" s="476"/>
      <c r="F90" s="476"/>
      <c r="G90" s="476"/>
      <c r="H90" s="476"/>
      <c r="I90" s="476"/>
      <c r="J90" s="476"/>
      <c r="K90" s="476"/>
      <c r="L90" s="476"/>
      <c r="M90" s="476"/>
      <c r="N90" s="476"/>
      <c r="O90" s="476"/>
      <c r="P90" s="476"/>
      <c r="Q90" s="487"/>
      <c r="R90" s="488"/>
      <c r="S90" s="476"/>
      <c r="T90" s="487"/>
      <c r="U90" s="489"/>
    </row>
    <row r="91" spans="2:21" ht="15">
      <c r="B91" s="476"/>
      <c r="C91" s="476"/>
      <c r="D91" s="476"/>
      <c r="E91" s="476"/>
      <c r="F91" s="476"/>
      <c r="G91" s="476"/>
      <c r="H91" s="476"/>
      <c r="I91" s="476"/>
      <c r="J91" s="476"/>
      <c r="K91" s="476"/>
      <c r="L91" s="476"/>
      <c r="M91" s="476"/>
      <c r="N91" s="476"/>
      <c r="O91" s="476"/>
      <c r="P91" s="476"/>
      <c r="Q91" s="476"/>
      <c r="R91" s="476"/>
      <c r="S91" s="476"/>
      <c r="T91" s="476"/>
      <c r="U91" s="476"/>
    </row>
    <row r="92" spans="2:21" ht="15">
      <c r="B92" s="476"/>
      <c r="C92" s="476"/>
      <c r="D92" s="476"/>
      <c r="E92" s="476"/>
      <c r="F92" s="476"/>
      <c r="G92" s="476"/>
      <c r="H92" s="476"/>
      <c r="I92" s="476"/>
      <c r="J92" s="476"/>
      <c r="K92" s="476"/>
      <c r="L92" s="476"/>
      <c r="M92" s="476"/>
      <c r="N92" s="476"/>
      <c r="O92" s="476"/>
      <c r="P92" s="476"/>
      <c r="Q92" s="476"/>
      <c r="R92" s="476"/>
      <c r="S92" s="476"/>
      <c r="T92" s="476"/>
      <c r="U92" s="476"/>
    </row>
  </sheetData>
  <sheetProtection password="C5C5" sheet="1" formatCells="0" formatColumns="0" formatRows="0"/>
  <mergeCells count="16">
    <mergeCell ref="B1:U1"/>
    <mergeCell ref="S2:T3"/>
    <mergeCell ref="B3:C3"/>
    <mergeCell ref="D3:Q3"/>
    <mergeCell ref="B7:Q7"/>
    <mergeCell ref="D8:L8"/>
    <mergeCell ref="H10:H12"/>
    <mergeCell ref="I10:I12"/>
    <mergeCell ref="J10:U11"/>
    <mergeCell ref="C85:Q85"/>
    <mergeCell ref="B10:B12"/>
    <mergeCell ref="C10:C12"/>
    <mergeCell ref="D10:D12"/>
    <mergeCell ref="E10:E12"/>
    <mergeCell ref="F10:F12"/>
    <mergeCell ref="G10:G12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27" r:id="rId1"/>
  <headerFooter>
    <oddFooter>&amp;C&amp;A&amp;RPage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92"/>
  <sheetViews>
    <sheetView view="pageBreakPreview" zoomScale="48" zoomScaleNormal="60" zoomScaleSheetLayoutView="48" workbookViewId="0" topLeftCell="B16">
      <selection activeCell="I79" sqref="I79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8" width="25.7109375" style="4" customWidth="1"/>
    <col min="19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605" t="s">
        <v>53</v>
      </c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606"/>
      <c r="N1" s="606"/>
      <c r="O1" s="606"/>
      <c r="P1" s="606"/>
      <c r="Q1" s="606"/>
      <c r="R1" s="606"/>
      <c r="S1" s="606"/>
      <c r="T1" s="606"/>
      <c r="U1" s="606"/>
    </row>
    <row r="2" spans="2:21" ht="31.5" customHeight="1">
      <c r="B2" s="51"/>
      <c r="C2" s="51"/>
      <c r="D2" s="51"/>
      <c r="E2" s="51"/>
      <c r="F2" s="51"/>
      <c r="G2" s="51"/>
      <c r="H2" s="51"/>
      <c r="I2" s="51"/>
      <c r="J2" s="51"/>
      <c r="M2" s="51"/>
      <c r="N2" s="51"/>
      <c r="O2" s="51"/>
      <c r="P2" s="52" t="s">
        <v>54</v>
      </c>
      <c r="Q2" s="497" t="s">
        <v>126</v>
      </c>
      <c r="R2" s="51"/>
      <c r="S2" s="607" t="s">
        <v>54</v>
      </c>
      <c r="T2" s="607"/>
      <c r="U2" s="544"/>
    </row>
    <row r="3" spans="2:21" ht="31.5" customHeight="1">
      <c r="B3" s="605" t="s">
        <v>58</v>
      </c>
      <c r="C3" s="605"/>
      <c r="D3" s="608" t="s">
        <v>127</v>
      </c>
      <c r="E3" s="608"/>
      <c r="F3" s="608"/>
      <c r="G3" s="608"/>
      <c r="H3" s="608"/>
      <c r="I3" s="608"/>
      <c r="J3" s="608"/>
      <c r="K3" s="608"/>
      <c r="L3" s="608"/>
      <c r="M3" s="608"/>
      <c r="N3" s="608"/>
      <c r="O3" s="608"/>
      <c r="P3" s="608"/>
      <c r="Q3" s="608"/>
      <c r="R3" s="50"/>
      <c r="S3" s="607"/>
      <c r="T3" s="607"/>
      <c r="U3" s="53"/>
    </row>
    <row r="4" spans="2:21" ht="21"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2" t="s">
        <v>63</v>
      </c>
      <c r="Q4" s="53" t="s">
        <v>71</v>
      </c>
      <c r="R4" s="54"/>
      <c r="S4" s="55"/>
      <c r="T4" s="56"/>
      <c r="U4" s="57"/>
    </row>
    <row r="5" spans="2:21" ht="30" customHeight="1">
      <c r="B5" s="58" t="s">
        <v>70</v>
      </c>
      <c r="C5" s="58"/>
      <c r="D5" s="58"/>
      <c r="E5" s="58"/>
      <c r="F5" s="58"/>
      <c r="G5" s="58"/>
      <c r="H5" s="58"/>
      <c r="I5" s="58"/>
      <c r="J5" s="58"/>
      <c r="M5" s="58"/>
      <c r="N5" s="58"/>
      <c r="O5" s="58"/>
      <c r="P5" s="52" t="s">
        <v>65</v>
      </c>
      <c r="Q5" s="99" t="s">
        <v>285</v>
      </c>
      <c r="R5" s="52"/>
      <c r="S5" s="52" t="s">
        <v>63</v>
      </c>
      <c r="T5" s="52"/>
      <c r="U5" s="59"/>
    </row>
    <row r="6" spans="2:21" ht="21" customHeight="1">
      <c r="B6" s="630"/>
      <c r="C6" s="630"/>
      <c r="D6" s="630"/>
      <c r="E6" s="630"/>
      <c r="F6" s="630"/>
      <c r="G6" s="630"/>
      <c r="H6" s="630"/>
      <c r="I6" s="630"/>
      <c r="J6" s="630"/>
      <c r="K6" s="630"/>
      <c r="L6" s="630"/>
      <c r="M6" s="630"/>
      <c r="N6" s="630"/>
      <c r="O6" s="630"/>
      <c r="P6" s="630"/>
      <c r="Q6" s="630"/>
      <c r="R6" s="60"/>
      <c r="S6" s="544"/>
      <c r="T6" s="544"/>
      <c r="U6" s="61"/>
    </row>
    <row r="7" spans="2:21" ht="22.5" customHeight="1">
      <c r="B7" s="52" t="s">
        <v>64</v>
      </c>
      <c r="C7" s="52"/>
      <c r="D7" s="631" t="s">
        <v>284</v>
      </c>
      <c r="E7" s="631"/>
      <c r="F7" s="631"/>
      <c r="G7" s="631"/>
      <c r="H7" s="631"/>
      <c r="I7" s="631"/>
      <c r="J7" s="631"/>
      <c r="K7" s="631"/>
      <c r="L7" s="631"/>
      <c r="M7" s="631"/>
      <c r="N7" s="631"/>
      <c r="O7" s="631"/>
      <c r="P7" s="102"/>
      <c r="Q7" s="102"/>
      <c r="R7" s="52"/>
      <c r="S7" s="52" t="s">
        <v>65</v>
      </c>
      <c r="T7" s="52"/>
      <c r="U7" s="53"/>
    </row>
    <row r="8" spans="2:21" ht="8.25" customHeight="1">
      <c r="B8" s="101"/>
      <c r="C8" s="101"/>
      <c r="D8" s="610"/>
      <c r="E8" s="610"/>
      <c r="F8" s="610"/>
      <c r="G8" s="610"/>
      <c r="H8" s="610"/>
      <c r="I8" s="610"/>
      <c r="J8" s="610"/>
      <c r="K8" s="610"/>
      <c r="L8" s="610"/>
      <c r="M8" s="113"/>
      <c r="N8" s="113"/>
      <c r="O8" s="113"/>
      <c r="P8" s="113"/>
      <c r="Q8" s="113"/>
      <c r="R8" s="52"/>
      <c r="S8" s="52" t="s">
        <v>65</v>
      </c>
      <c r="T8" s="52"/>
      <c r="U8" s="53"/>
    </row>
    <row r="9" spans="2:21" ht="9" customHeight="1" thickBot="1"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62"/>
    </row>
    <row r="10" spans="1:21" s="33" customFormat="1" ht="59.25" customHeight="1">
      <c r="A10" s="103"/>
      <c r="B10" s="620" t="s">
        <v>97</v>
      </c>
      <c r="C10" s="623" t="s">
        <v>72</v>
      </c>
      <c r="D10" s="620" t="s">
        <v>1</v>
      </c>
      <c r="E10" s="611" t="s">
        <v>275</v>
      </c>
      <c r="F10" s="611" t="s">
        <v>267</v>
      </c>
      <c r="G10" s="611" t="s">
        <v>268</v>
      </c>
      <c r="H10" s="611" t="s">
        <v>276</v>
      </c>
      <c r="I10" s="611" t="s">
        <v>273</v>
      </c>
      <c r="J10" s="585" t="s">
        <v>78</v>
      </c>
      <c r="K10" s="614"/>
      <c r="L10" s="614"/>
      <c r="M10" s="614"/>
      <c r="N10" s="614"/>
      <c r="O10" s="614"/>
      <c r="P10" s="614"/>
      <c r="Q10" s="614"/>
      <c r="R10" s="614"/>
      <c r="S10" s="614"/>
      <c r="T10" s="614"/>
      <c r="U10" s="615"/>
    </row>
    <row r="11" spans="1:21" s="33" customFormat="1" ht="17.25" customHeight="1" thickBot="1">
      <c r="A11" s="104"/>
      <c r="B11" s="621"/>
      <c r="C11" s="624"/>
      <c r="D11" s="621"/>
      <c r="E11" s="612"/>
      <c r="F11" s="612"/>
      <c r="G11" s="612"/>
      <c r="H11" s="612"/>
      <c r="I11" s="612"/>
      <c r="J11" s="616"/>
      <c r="K11" s="617"/>
      <c r="L11" s="617"/>
      <c r="M11" s="617"/>
      <c r="N11" s="617"/>
      <c r="O11" s="617"/>
      <c r="P11" s="617"/>
      <c r="Q11" s="617"/>
      <c r="R11" s="617"/>
      <c r="S11" s="617"/>
      <c r="T11" s="617"/>
      <c r="U11" s="618"/>
    </row>
    <row r="12" spans="1:21" s="33" customFormat="1" ht="87.75" customHeight="1" thickBot="1">
      <c r="A12" s="104"/>
      <c r="B12" s="622"/>
      <c r="C12" s="625"/>
      <c r="D12" s="622"/>
      <c r="E12" s="613"/>
      <c r="F12" s="613"/>
      <c r="G12" s="613"/>
      <c r="H12" s="613"/>
      <c r="I12" s="613"/>
      <c r="J12" s="173" t="s">
        <v>33</v>
      </c>
      <c r="K12" s="173" t="s">
        <v>34</v>
      </c>
      <c r="L12" s="173" t="s">
        <v>35</v>
      </c>
      <c r="M12" s="174" t="s">
        <v>36</v>
      </c>
      <c r="N12" s="174" t="s">
        <v>37</v>
      </c>
      <c r="O12" s="174" t="s">
        <v>38</v>
      </c>
      <c r="P12" s="174" t="s">
        <v>56</v>
      </c>
      <c r="Q12" s="174" t="s">
        <v>57</v>
      </c>
      <c r="R12" s="174" t="s">
        <v>39</v>
      </c>
      <c r="S12" s="174" t="s">
        <v>56</v>
      </c>
      <c r="T12" s="174" t="s">
        <v>57</v>
      </c>
      <c r="U12" s="174" t="s">
        <v>39</v>
      </c>
    </row>
    <row r="13" spans="1:21" s="33" customFormat="1" ht="21" thickBot="1">
      <c r="A13" s="104"/>
      <c r="B13" s="175">
        <v>1</v>
      </c>
      <c r="C13" s="175">
        <v>2</v>
      </c>
      <c r="D13" s="175">
        <v>3</v>
      </c>
      <c r="E13" s="176">
        <v>4</v>
      </c>
      <c r="F13" s="176">
        <v>5</v>
      </c>
      <c r="G13" s="176" t="s">
        <v>80</v>
      </c>
      <c r="H13" s="350">
        <v>7</v>
      </c>
      <c r="I13" s="350" t="s">
        <v>123</v>
      </c>
      <c r="J13" s="204">
        <v>9</v>
      </c>
      <c r="K13" s="204">
        <v>10</v>
      </c>
      <c r="L13" s="204">
        <v>11</v>
      </c>
      <c r="M13" s="204">
        <v>9</v>
      </c>
      <c r="N13" s="204">
        <v>10</v>
      </c>
      <c r="O13" s="204">
        <v>11</v>
      </c>
      <c r="P13" s="204">
        <v>12</v>
      </c>
      <c r="Q13" s="204">
        <v>13</v>
      </c>
      <c r="R13" s="204">
        <v>14</v>
      </c>
      <c r="S13" s="176">
        <v>16</v>
      </c>
      <c r="T13" s="176">
        <v>17</v>
      </c>
      <c r="U13" s="176">
        <v>18</v>
      </c>
    </row>
    <row r="14" spans="1:21" ht="27">
      <c r="A14" s="105"/>
      <c r="B14" s="177" t="s">
        <v>7</v>
      </c>
      <c r="C14" s="178" t="s">
        <v>62</v>
      </c>
      <c r="D14" s="179"/>
      <c r="E14" s="276">
        <f>SUM(E15:E25)</f>
        <v>0</v>
      </c>
      <c r="F14" s="276">
        <f>SUM(F15:F25)</f>
        <v>0</v>
      </c>
      <c r="G14" s="276">
        <f>SUM(G15:G25)</f>
        <v>0</v>
      </c>
      <c r="H14" s="276">
        <f>SUM(H15:H25)</f>
        <v>0</v>
      </c>
      <c r="I14" s="276">
        <f aca="true" t="shared" si="0" ref="I14:U14">SUM(I15:I25)</f>
        <v>0</v>
      </c>
      <c r="J14" s="277">
        <f t="shared" si="0"/>
        <v>0</v>
      </c>
      <c r="K14" s="278">
        <f t="shared" si="0"/>
        <v>0</v>
      </c>
      <c r="L14" s="278">
        <f t="shared" si="0"/>
        <v>0</v>
      </c>
      <c r="M14" s="278">
        <f t="shared" si="0"/>
        <v>0</v>
      </c>
      <c r="N14" s="278">
        <f t="shared" si="0"/>
        <v>0</v>
      </c>
      <c r="O14" s="278">
        <f t="shared" si="0"/>
        <v>0</v>
      </c>
      <c r="P14" s="278">
        <f t="shared" si="0"/>
        <v>0</v>
      </c>
      <c r="Q14" s="278">
        <f t="shared" si="0"/>
        <v>0</v>
      </c>
      <c r="R14" s="279">
        <f t="shared" si="0"/>
        <v>0</v>
      </c>
      <c r="S14" s="205">
        <f t="shared" si="0"/>
        <v>0</v>
      </c>
      <c r="T14" s="169">
        <f t="shared" si="0"/>
        <v>0</v>
      </c>
      <c r="U14" s="170">
        <f t="shared" si="0"/>
        <v>0</v>
      </c>
    </row>
    <row r="15" spans="1:27" ht="27.75">
      <c r="A15" s="105"/>
      <c r="B15" s="180">
        <v>1</v>
      </c>
      <c r="C15" s="78" t="s">
        <v>20</v>
      </c>
      <c r="D15" s="180">
        <v>611100</v>
      </c>
      <c r="E15" s="287">
        <v>0</v>
      </c>
      <c r="F15" s="287">
        <f>G15</f>
        <v>0</v>
      </c>
      <c r="G15" s="280">
        <f>SUM(H15:I15)</f>
        <v>0</v>
      </c>
      <c r="H15" s="287">
        <v>0</v>
      </c>
      <c r="I15" s="280">
        <f aca="true" t="shared" si="1" ref="I15:I24">SUM(J15:R15)</f>
        <v>0</v>
      </c>
      <c r="J15" s="288">
        <v>0</v>
      </c>
      <c r="K15" s="288">
        <v>0</v>
      </c>
      <c r="L15" s="288">
        <v>0</v>
      </c>
      <c r="M15" s="288">
        <v>0</v>
      </c>
      <c r="N15" s="288">
        <v>0</v>
      </c>
      <c r="O15" s="288">
        <v>0</v>
      </c>
      <c r="P15" s="288">
        <v>0</v>
      </c>
      <c r="Q15" s="288">
        <v>0</v>
      </c>
      <c r="R15" s="288">
        <v>0</v>
      </c>
      <c r="S15" s="206"/>
      <c r="T15" s="181"/>
      <c r="U15" s="182"/>
      <c r="V15" s="46"/>
      <c r="W15" s="46"/>
      <c r="X15" s="46"/>
      <c r="Y15" s="46"/>
      <c r="AA15" s="46"/>
    </row>
    <row r="16" spans="1:27" ht="47.25">
      <c r="A16" s="105"/>
      <c r="B16" s="77">
        <v>2</v>
      </c>
      <c r="C16" s="76" t="s">
        <v>40</v>
      </c>
      <c r="D16" s="77">
        <v>611200</v>
      </c>
      <c r="E16" s="287">
        <v>0</v>
      </c>
      <c r="F16" s="287">
        <f aca="true" t="shared" si="2" ref="F16:F25">G16</f>
        <v>0</v>
      </c>
      <c r="G16" s="280">
        <f aca="true" t="shared" si="3" ref="G16:G81">SUM(H16:I16)</f>
        <v>0</v>
      </c>
      <c r="H16" s="287">
        <v>0</v>
      </c>
      <c r="I16" s="280">
        <f t="shared" si="1"/>
        <v>0</v>
      </c>
      <c r="J16" s="288">
        <v>0</v>
      </c>
      <c r="K16" s="288">
        <v>0</v>
      </c>
      <c r="L16" s="288">
        <v>0</v>
      </c>
      <c r="M16" s="288">
        <v>0</v>
      </c>
      <c r="N16" s="288">
        <v>0</v>
      </c>
      <c r="O16" s="288">
        <v>0</v>
      </c>
      <c r="P16" s="288">
        <v>0</v>
      </c>
      <c r="Q16" s="288">
        <v>0</v>
      </c>
      <c r="R16" s="288">
        <v>0</v>
      </c>
      <c r="S16" s="206"/>
      <c r="T16" s="181"/>
      <c r="U16" s="182"/>
      <c r="V16" s="46"/>
      <c r="W16" s="46"/>
      <c r="X16" s="46"/>
      <c r="Y16" s="46"/>
      <c r="AA16" s="46"/>
    </row>
    <row r="17" spans="1:27" ht="27.75">
      <c r="A17" s="105"/>
      <c r="B17" s="77">
        <v>3</v>
      </c>
      <c r="C17" s="78" t="s">
        <v>8</v>
      </c>
      <c r="D17" s="77">
        <v>613100</v>
      </c>
      <c r="E17" s="287">
        <v>0</v>
      </c>
      <c r="F17" s="287">
        <f t="shared" si="2"/>
        <v>0</v>
      </c>
      <c r="G17" s="280">
        <f t="shared" si="3"/>
        <v>0</v>
      </c>
      <c r="H17" s="287">
        <v>0</v>
      </c>
      <c r="I17" s="280">
        <f t="shared" si="1"/>
        <v>0</v>
      </c>
      <c r="J17" s="288">
        <v>0</v>
      </c>
      <c r="K17" s="288">
        <v>0</v>
      </c>
      <c r="L17" s="288">
        <v>0</v>
      </c>
      <c r="M17" s="288">
        <v>0</v>
      </c>
      <c r="N17" s="288">
        <v>0</v>
      </c>
      <c r="O17" s="288">
        <v>0</v>
      </c>
      <c r="P17" s="288">
        <v>0</v>
      </c>
      <c r="Q17" s="288">
        <v>0</v>
      </c>
      <c r="R17" s="288">
        <v>0</v>
      </c>
      <c r="S17" s="206"/>
      <c r="T17" s="181"/>
      <c r="U17" s="182"/>
      <c r="V17" s="46"/>
      <c r="W17" s="46"/>
      <c r="X17" s="46"/>
      <c r="Y17" s="46"/>
      <c r="AA17" s="46"/>
    </row>
    <row r="18" spans="1:27" ht="27.75">
      <c r="A18" s="105"/>
      <c r="B18" s="77">
        <v>4</v>
      </c>
      <c r="C18" s="76" t="s">
        <v>41</v>
      </c>
      <c r="D18" s="77">
        <v>613200</v>
      </c>
      <c r="E18" s="287">
        <v>0</v>
      </c>
      <c r="F18" s="287">
        <f t="shared" si="2"/>
        <v>0</v>
      </c>
      <c r="G18" s="280">
        <f t="shared" si="3"/>
        <v>0</v>
      </c>
      <c r="H18" s="287">
        <v>0</v>
      </c>
      <c r="I18" s="280">
        <f t="shared" si="1"/>
        <v>0</v>
      </c>
      <c r="J18" s="288">
        <v>0</v>
      </c>
      <c r="K18" s="288">
        <v>0</v>
      </c>
      <c r="L18" s="288">
        <v>0</v>
      </c>
      <c r="M18" s="288">
        <v>0</v>
      </c>
      <c r="N18" s="288">
        <v>0</v>
      </c>
      <c r="O18" s="288">
        <v>0</v>
      </c>
      <c r="P18" s="288">
        <v>0</v>
      </c>
      <c r="Q18" s="288">
        <v>0</v>
      </c>
      <c r="R18" s="288">
        <v>0</v>
      </c>
      <c r="S18" s="206"/>
      <c r="T18" s="181"/>
      <c r="U18" s="182"/>
      <c r="V18" s="46"/>
      <c r="W18" s="46"/>
      <c r="X18" s="46"/>
      <c r="Y18" s="46"/>
      <c r="AA18" s="46"/>
    </row>
    <row r="19" spans="1:27" ht="27.75">
      <c r="A19" s="105"/>
      <c r="B19" s="77">
        <v>5</v>
      </c>
      <c r="C19" s="76" t="s">
        <v>9</v>
      </c>
      <c r="D19" s="77">
        <v>613300</v>
      </c>
      <c r="E19" s="287">
        <v>0</v>
      </c>
      <c r="F19" s="287">
        <f t="shared" si="2"/>
        <v>0</v>
      </c>
      <c r="G19" s="280">
        <f t="shared" si="3"/>
        <v>0</v>
      </c>
      <c r="H19" s="287">
        <v>0</v>
      </c>
      <c r="I19" s="280">
        <f t="shared" si="1"/>
        <v>0</v>
      </c>
      <c r="J19" s="288">
        <v>0</v>
      </c>
      <c r="K19" s="288">
        <v>0</v>
      </c>
      <c r="L19" s="288">
        <v>0</v>
      </c>
      <c r="M19" s="288">
        <v>0</v>
      </c>
      <c r="N19" s="288">
        <v>0</v>
      </c>
      <c r="O19" s="288">
        <v>0</v>
      </c>
      <c r="P19" s="288">
        <v>0</v>
      </c>
      <c r="Q19" s="288">
        <v>0</v>
      </c>
      <c r="R19" s="288">
        <v>0</v>
      </c>
      <c r="S19" s="206"/>
      <c r="T19" s="181"/>
      <c r="U19" s="182"/>
      <c r="V19" s="46"/>
      <c r="W19" s="46"/>
      <c r="X19" s="46"/>
      <c r="Y19" s="46"/>
      <c r="AA19" s="46"/>
    </row>
    <row r="20" spans="1:27" ht="27.75">
      <c r="A20" s="105"/>
      <c r="B20" s="77">
        <v>6</v>
      </c>
      <c r="C20" s="78" t="s">
        <v>21</v>
      </c>
      <c r="D20" s="77">
        <v>613400</v>
      </c>
      <c r="E20" s="287">
        <v>0</v>
      </c>
      <c r="F20" s="287">
        <f t="shared" si="2"/>
        <v>0</v>
      </c>
      <c r="G20" s="280">
        <f t="shared" si="3"/>
        <v>0</v>
      </c>
      <c r="H20" s="287">
        <v>0</v>
      </c>
      <c r="I20" s="280">
        <f t="shared" si="1"/>
        <v>0</v>
      </c>
      <c r="J20" s="288">
        <v>0</v>
      </c>
      <c r="K20" s="288">
        <v>0</v>
      </c>
      <c r="L20" s="288">
        <v>0</v>
      </c>
      <c r="M20" s="288">
        <v>0</v>
      </c>
      <c r="N20" s="288">
        <v>0</v>
      </c>
      <c r="O20" s="288">
        <v>0</v>
      </c>
      <c r="P20" s="288">
        <v>0</v>
      </c>
      <c r="Q20" s="288">
        <v>0</v>
      </c>
      <c r="R20" s="288">
        <v>0</v>
      </c>
      <c r="S20" s="206"/>
      <c r="T20" s="181"/>
      <c r="U20" s="182"/>
      <c r="V20" s="46"/>
      <c r="W20" s="46"/>
      <c r="X20" s="46"/>
      <c r="Y20" s="46"/>
      <c r="AA20" s="46"/>
    </row>
    <row r="21" spans="1:27" ht="27.75">
      <c r="A21" s="105"/>
      <c r="B21" s="77">
        <v>7</v>
      </c>
      <c r="C21" s="76" t="s">
        <v>22</v>
      </c>
      <c r="D21" s="77">
        <v>613500</v>
      </c>
      <c r="E21" s="287">
        <v>0</v>
      </c>
      <c r="F21" s="287">
        <f t="shared" si="2"/>
        <v>0</v>
      </c>
      <c r="G21" s="280">
        <f t="shared" si="3"/>
        <v>0</v>
      </c>
      <c r="H21" s="287">
        <v>0</v>
      </c>
      <c r="I21" s="280">
        <f t="shared" si="1"/>
        <v>0</v>
      </c>
      <c r="J21" s="288">
        <v>0</v>
      </c>
      <c r="K21" s="288">
        <v>0</v>
      </c>
      <c r="L21" s="288">
        <v>0</v>
      </c>
      <c r="M21" s="288">
        <v>0</v>
      </c>
      <c r="N21" s="288">
        <v>0</v>
      </c>
      <c r="O21" s="288">
        <v>0</v>
      </c>
      <c r="P21" s="288">
        <v>0</v>
      </c>
      <c r="Q21" s="288">
        <v>0</v>
      </c>
      <c r="R21" s="288">
        <v>0</v>
      </c>
      <c r="S21" s="206"/>
      <c r="T21" s="181"/>
      <c r="U21" s="182"/>
      <c r="V21" s="46"/>
      <c r="W21" s="46"/>
      <c r="X21" s="46"/>
      <c r="Y21" s="46"/>
      <c r="AA21" s="46"/>
    </row>
    <row r="22" spans="1:27" ht="27.75">
      <c r="A22" s="105"/>
      <c r="B22" s="77">
        <v>8</v>
      </c>
      <c r="C22" s="78" t="s">
        <v>59</v>
      </c>
      <c r="D22" s="77">
        <v>613600</v>
      </c>
      <c r="E22" s="287">
        <v>0</v>
      </c>
      <c r="F22" s="287">
        <f t="shared" si="2"/>
        <v>0</v>
      </c>
      <c r="G22" s="280">
        <f t="shared" si="3"/>
        <v>0</v>
      </c>
      <c r="H22" s="287">
        <v>0</v>
      </c>
      <c r="I22" s="280">
        <f t="shared" si="1"/>
        <v>0</v>
      </c>
      <c r="J22" s="288">
        <v>0</v>
      </c>
      <c r="K22" s="288">
        <v>0</v>
      </c>
      <c r="L22" s="288">
        <v>0</v>
      </c>
      <c r="M22" s="288">
        <v>0</v>
      </c>
      <c r="N22" s="288">
        <v>0</v>
      </c>
      <c r="O22" s="288">
        <v>0</v>
      </c>
      <c r="P22" s="288">
        <v>0</v>
      </c>
      <c r="Q22" s="288">
        <v>0</v>
      </c>
      <c r="R22" s="288">
        <v>0</v>
      </c>
      <c r="S22" s="206"/>
      <c r="T22" s="181"/>
      <c r="U22" s="182"/>
      <c r="V22" s="46"/>
      <c r="W22" s="46"/>
      <c r="X22" s="46"/>
      <c r="Y22" s="46"/>
      <c r="AA22" s="46"/>
    </row>
    <row r="23" spans="1:27" ht="27.75">
      <c r="A23" s="105"/>
      <c r="B23" s="77">
        <v>9</v>
      </c>
      <c r="C23" s="78" t="s">
        <v>10</v>
      </c>
      <c r="D23" s="77">
        <v>613700</v>
      </c>
      <c r="E23" s="287">
        <v>0</v>
      </c>
      <c r="F23" s="287">
        <f t="shared" si="2"/>
        <v>0</v>
      </c>
      <c r="G23" s="280">
        <f t="shared" si="3"/>
        <v>0</v>
      </c>
      <c r="H23" s="287">
        <v>0</v>
      </c>
      <c r="I23" s="280">
        <f t="shared" si="1"/>
        <v>0</v>
      </c>
      <c r="J23" s="288">
        <v>0</v>
      </c>
      <c r="K23" s="288">
        <v>0</v>
      </c>
      <c r="L23" s="288">
        <v>0</v>
      </c>
      <c r="M23" s="288">
        <v>0</v>
      </c>
      <c r="N23" s="288">
        <v>0</v>
      </c>
      <c r="O23" s="288">
        <v>0</v>
      </c>
      <c r="P23" s="288">
        <v>0</v>
      </c>
      <c r="Q23" s="288">
        <v>0</v>
      </c>
      <c r="R23" s="288">
        <v>0</v>
      </c>
      <c r="S23" s="206"/>
      <c r="T23" s="181"/>
      <c r="U23" s="182"/>
      <c r="V23" s="46"/>
      <c r="W23" s="46"/>
      <c r="X23" s="46"/>
      <c r="Y23" s="46"/>
      <c r="AA23" s="46"/>
    </row>
    <row r="24" spans="1:27" ht="47.25">
      <c r="A24" s="105"/>
      <c r="B24" s="77">
        <v>10</v>
      </c>
      <c r="C24" s="76" t="s">
        <v>42</v>
      </c>
      <c r="D24" s="77">
        <v>613800</v>
      </c>
      <c r="E24" s="287">
        <v>0</v>
      </c>
      <c r="F24" s="287">
        <f t="shared" si="2"/>
        <v>0</v>
      </c>
      <c r="G24" s="280">
        <f t="shared" si="3"/>
        <v>0</v>
      </c>
      <c r="H24" s="287">
        <v>0</v>
      </c>
      <c r="I24" s="280">
        <f t="shared" si="1"/>
        <v>0</v>
      </c>
      <c r="J24" s="288">
        <v>0</v>
      </c>
      <c r="K24" s="288">
        <v>0</v>
      </c>
      <c r="L24" s="288">
        <v>0</v>
      </c>
      <c r="M24" s="288">
        <v>0</v>
      </c>
      <c r="N24" s="288">
        <v>0</v>
      </c>
      <c r="O24" s="288">
        <v>0</v>
      </c>
      <c r="P24" s="288">
        <v>0</v>
      </c>
      <c r="Q24" s="288">
        <v>0</v>
      </c>
      <c r="R24" s="288">
        <v>0</v>
      </c>
      <c r="S24" s="206"/>
      <c r="T24" s="181"/>
      <c r="U24" s="182"/>
      <c r="V24" s="46"/>
      <c r="W24" s="46"/>
      <c r="X24" s="46"/>
      <c r="Y24" s="46"/>
      <c r="AA24" s="46"/>
    </row>
    <row r="25" spans="1:27" ht="27.75">
      <c r="A25" s="105"/>
      <c r="B25" s="77">
        <v>11</v>
      </c>
      <c r="C25" s="76" t="s">
        <v>11</v>
      </c>
      <c r="D25" s="77">
        <v>613900</v>
      </c>
      <c r="E25" s="287">
        <v>0</v>
      </c>
      <c r="F25" s="287">
        <f t="shared" si="2"/>
        <v>0</v>
      </c>
      <c r="G25" s="280">
        <f t="shared" si="3"/>
        <v>0</v>
      </c>
      <c r="H25" s="287">
        <v>0</v>
      </c>
      <c r="I25" s="280">
        <f>SUM(J25:R25)</f>
        <v>0</v>
      </c>
      <c r="J25" s="288">
        <v>0</v>
      </c>
      <c r="K25" s="288">
        <v>0</v>
      </c>
      <c r="L25" s="288">
        <v>0</v>
      </c>
      <c r="M25" s="288">
        <v>0</v>
      </c>
      <c r="N25" s="288">
        <v>0</v>
      </c>
      <c r="O25" s="288">
        <v>0</v>
      </c>
      <c r="P25" s="288">
        <v>0</v>
      </c>
      <c r="Q25" s="288">
        <v>0</v>
      </c>
      <c r="R25" s="288">
        <v>0</v>
      </c>
      <c r="S25" s="206"/>
      <c r="T25" s="181"/>
      <c r="U25" s="182"/>
      <c r="V25" s="46"/>
      <c r="W25" s="46"/>
      <c r="X25" s="46"/>
      <c r="Y25" s="46"/>
      <c r="AA25" s="46"/>
    </row>
    <row r="26" spans="1:24" ht="46.5" thickBot="1">
      <c r="A26" s="105"/>
      <c r="B26" s="183" t="s">
        <v>12</v>
      </c>
      <c r="C26" s="184" t="s">
        <v>61</v>
      </c>
      <c r="D26" s="185">
        <v>614000</v>
      </c>
      <c r="E26" s="283">
        <f aca="true" t="shared" si="4" ref="E26:U26">E27+E38+E44+E59+E62+E64</f>
        <v>0</v>
      </c>
      <c r="F26" s="283">
        <f t="shared" si="4"/>
        <v>0</v>
      </c>
      <c r="G26" s="283">
        <f t="shared" si="4"/>
        <v>0</v>
      </c>
      <c r="H26" s="283">
        <f t="shared" si="4"/>
        <v>0</v>
      </c>
      <c r="I26" s="283">
        <f t="shared" si="4"/>
        <v>0</v>
      </c>
      <c r="J26" s="284">
        <f t="shared" si="4"/>
        <v>0</v>
      </c>
      <c r="K26" s="284">
        <f t="shared" si="4"/>
        <v>0</v>
      </c>
      <c r="L26" s="284">
        <f t="shared" si="4"/>
        <v>0</v>
      </c>
      <c r="M26" s="284">
        <f t="shared" si="4"/>
        <v>0</v>
      </c>
      <c r="N26" s="284">
        <f t="shared" si="4"/>
        <v>0</v>
      </c>
      <c r="O26" s="284">
        <f t="shared" si="4"/>
        <v>0</v>
      </c>
      <c r="P26" s="284">
        <f t="shared" si="4"/>
        <v>0</v>
      </c>
      <c r="Q26" s="284">
        <f t="shared" si="4"/>
        <v>0</v>
      </c>
      <c r="R26" s="284">
        <f t="shared" si="4"/>
        <v>0</v>
      </c>
      <c r="S26" s="207">
        <f t="shared" si="4"/>
        <v>0</v>
      </c>
      <c r="T26" s="171">
        <f t="shared" si="4"/>
        <v>0</v>
      </c>
      <c r="U26" s="172">
        <f t="shared" si="4"/>
        <v>0</v>
      </c>
      <c r="W26" s="46"/>
      <c r="X26" s="46"/>
    </row>
    <row r="27" spans="1:21" ht="27.75">
      <c r="A27" s="105"/>
      <c r="B27" s="186">
        <v>1</v>
      </c>
      <c r="C27" s="83" t="s">
        <v>43</v>
      </c>
      <c r="D27" s="109">
        <v>614100</v>
      </c>
      <c r="E27" s="291">
        <f>SUM(E28:E37)</f>
        <v>0</v>
      </c>
      <c r="F27" s="291">
        <f aca="true" t="shared" si="5" ref="F27:R27">SUM(F28:F37)</f>
        <v>0</v>
      </c>
      <c r="G27" s="291">
        <f t="shared" si="5"/>
        <v>0</v>
      </c>
      <c r="H27" s="291">
        <f t="shared" si="5"/>
        <v>0</v>
      </c>
      <c r="I27" s="291">
        <f t="shared" si="5"/>
        <v>0</v>
      </c>
      <c r="J27" s="292">
        <f t="shared" si="5"/>
        <v>0</v>
      </c>
      <c r="K27" s="292">
        <f t="shared" si="5"/>
        <v>0</v>
      </c>
      <c r="L27" s="292">
        <f t="shared" si="5"/>
        <v>0</v>
      </c>
      <c r="M27" s="292">
        <f t="shared" si="5"/>
        <v>0</v>
      </c>
      <c r="N27" s="292">
        <f t="shared" si="5"/>
        <v>0</v>
      </c>
      <c r="O27" s="292">
        <f t="shared" si="5"/>
        <v>0</v>
      </c>
      <c r="P27" s="292">
        <f t="shared" si="5"/>
        <v>0</v>
      </c>
      <c r="Q27" s="292">
        <f t="shared" si="5"/>
        <v>0</v>
      </c>
      <c r="R27" s="292">
        <f t="shared" si="5"/>
        <v>0</v>
      </c>
      <c r="S27" s="208">
        <f>S28+S37</f>
        <v>0</v>
      </c>
      <c r="T27" s="187">
        <f>T28+T37</f>
        <v>0</v>
      </c>
      <c r="U27" s="188">
        <f>U28+U37</f>
        <v>0</v>
      </c>
    </row>
    <row r="28" spans="1:21" ht="27.75">
      <c r="A28" s="105"/>
      <c r="B28" s="86"/>
      <c r="C28" s="85"/>
      <c r="D28" s="86"/>
      <c r="E28" s="287">
        <v>0</v>
      </c>
      <c r="F28" s="287">
        <f>G28</f>
        <v>0</v>
      </c>
      <c r="G28" s="280">
        <f t="shared" si="3"/>
        <v>0</v>
      </c>
      <c r="H28" s="287">
        <v>0</v>
      </c>
      <c r="I28" s="280">
        <f aca="true" t="shared" si="6" ref="I28:I36">SUM(J28:R28)</f>
        <v>0</v>
      </c>
      <c r="J28" s="288"/>
      <c r="K28" s="289"/>
      <c r="L28" s="289"/>
      <c r="M28" s="289">
        <v>0</v>
      </c>
      <c r="N28" s="289">
        <v>0</v>
      </c>
      <c r="O28" s="289">
        <v>0</v>
      </c>
      <c r="P28" s="289">
        <v>0</v>
      </c>
      <c r="Q28" s="289">
        <v>0</v>
      </c>
      <c r="R28" s="290">
        <v>0</v>
      </c>
      <c r="S28" s="209"/>
      <c r="T28" s="189"/>
      <c r="U28" s="190"/>
    </row>
    <row r="29" spans="1:21" ht="27.75" hidden="1">
      <c r="A29" s="105"/>
      <c r="B29" s="86"/>
      <c r="C29" s="85"/>
      <c r="D29" s="86"/>
      <c r="E29" s="287"/>
      <c r="F29" s="287"/>
      <c r="G29" s="280">
        <f t="shared" si="3"/>
        <v>0</v>
      </c>
      <c r="H29" s="287"/>
      <c r="I29" s="280">
        <f t="shared" si="6"/>
        <v>0</v>
      </c>
      <c r="J29" s="288"/>
      <c r="K29" s="289"/>
      <c r="L29" s="289"/>
      <c r="M29" s="289"/>
      <c r="N29" s="289"/>
      <c r="O29" s="289"/>
      <c r="P29" s="289"/>
      <c r="Q29" s="289"/>
      <c r="R29" s="290"/>
      <c r="S29" s="209"/>
      <c r="T29" s="189"/>
      <c r="U29" s="190"/>
    </row>
    <row r="30" spans="1:21" ht="27.75" hidden="1">
      <c r="A30" s="105"/>
      <c r="B30" s="86"/>
      <c r="C30" s="85"/>
      <c r="D30" s="86"/>
      <c r="E30" s="287"/>
      <c r="F30" s="287"/>
      <c r="G30" s="280">
        <f t="shared" si="3"/>
        <v>0</v>
      </c>
      <c r="H30" s="287"/>
      <c r="I30" s="280">
        <f t="shared" si="6"/>
        <v>0</v>
      </c>
      <c r="J30" s="288"/>
      <c r="K30" s="289"/>
      <c r="L30" s="289"/>
      <c r="M30" s="289"/>
      <c r="N30" s="289"/>
      <c r="O30" s="289"/>
      <c r="P30" s="289"/>
      <c r="Q30" s="289"/>
      <c r="R30" s="290"/>
      <c r="S30" s="209"/>
      <c r="T30" s="189"/>
      <c r="U30" s="190"/>
    </row>
    <row r="31" spans="1:21" ht="27.75" hidden="1">
      <c r="A31" s="105"/>
      <c r="B31" s="86"/>
      <c r="C31" s="85"/>
      <c r="D31" s="86"/>
      <c r="E31" s="287"/>
      <c r="F31" s="287"/>
      <c r="G31" s="280">
        <f t="shared" si="3"/>
        <v>0</v>
      </c>
      <c r="H31" s="287"/>
      <c r="I31" s="280">
        <f t="shared" si="6"/>
        <v>0</v>
      </c>
      <c r="J31" s="288"/>
      <c r="K31" s="289"/>
      <c r="L31" s="289"/>
      <c r="M31" s="289"/>
      <c r="N31" s="289"/>
      <c r="O31" s="289"/>
      <c r="P31" s="289"/>
      <c r="Q31" s="289"/>
      <c r="R31" s="290"/>
      <c r="S31" s="209"/>
      <c r="T31" s="189"/>
      <c r="U31" s="190"/>
    </row>
    <row r="32" spans="1:21" ht="27.75" hidden="1">
      <c r="A32" s="105"/>
      <c r="B32" s="86"/>
      <c r="C32" s="85"/>
      <c r="D32" s="86"/>
      <c r="E32" s="287"/>
      <c r="F32" s="287"/>
      <c r="G32" s="280">
        <f t="shared" si="3"/>
        <v>0</v>
      </c>
      <c r="H32" s="287"/>
      <c r="I32" s="280">
        <f t="shared" si="6"/>
        <v>0</v>
      </c>
      <c r="J32" s="288"/>
      <c r="K32" s="289"/>
      <c r="L32" s="289"/>
      <c r="M32" s="289"/>
      <c r="N32" s="289"/>
      <c r="O32" s="289"/>
      <c r="P32" s="289"/>
      <c r="Q32" s="289"/>
      <c r="R32" s="290"/>
      <c r="S32" s="209"/>
      <c r="T32" s="189"/>
      <c r="U32" s="190"/>
    </row>
    <row r="33" spans="1:21" ht="27.75" hidden="1">
      <c r="A33" s="105"/>
      <c r="B33" s="86"/>
      <c r="C33" s="85"/>
      <c r="D33" s="86"/>
      <c r="E33" s="287"/>
      <c r="F33" s="287"/>
      <c r="G33" s="280">
        <f t="shared" si="3"/>
        <v>0</v>
      </c>
      <c r="H33" s="287"/>
      <c r="I33" s="280">
        <f t="shared" si="6"/>
        <v>0</v>
      </c>
      <c r="J33" s="288"/>
      <c r="K33" s="289"/>
      <c r="L33" s="289"/>
      <c r="M33" s="289"/>
      <c r="N33" s="289"/>
      <c r="O33" s="289"/>
      <c r="P33" s="289"/>
      <c r="Q33" s="289"/>
      <c r="R33" s="290"/>
      <c r="S33" s="209"/>
      <c r="T33" s="189"/>
      <c r="U33" s="190"/>
    </row>
    <row r="34" spans="1:21" ht="27.75" hidden="1">
      <c r="A34" s="105"/>
      <c r="B34" s="86"/>
      <c r="C34" s="85"/>
      <c r="D34" s="86"/>
      <c r="E34" s="287"/>
      <c r="F34" s="287"/>
      <c r="G34" s="280">
        <f t="shared" si="3"/>
        <v>0</v>
      </c>
      <c r="H34" s="287"/>
      <c r="I34" s="280">
        <f t="shared" si="6"/>
        <v>0</v>
      </c>
      <c r="J34" s="288"/>
      <c r="K34" s="289"/>
      <c r="L34" s="289"/>
      <c r="M34" s="289"/>
      <c r="N34" s="289"/>
      <c r="O34" s="289"/>
      <c r="P34" s="289"/>
      <c r="Q34" s="289"/>
      <c r="R34" s="290"/>
      <c r="S34" s="209"/>
      <c r="T34" s="189"/>
      <c r="U34" s="190"/>
    </row>
    <row r="35" spans="1:21" ht="27.75" hidden="1">
      <c r="A35" s="105"/>
      <c r="B35" s="86"/>
      <c r="C35" s="85"/>
      <c r="D35" s="86"/>
      <c r="E35" s="287"/>
      <c r="F35" s="287"/>
      <c r="G35" s="280">
        <f t="shared" si="3"/>
        <v>0</v>
      </c>
      <c r="H35" s="287"/>
      <c r="I35" s="280">
        <f t="shared" si="6"/>
        <v>0</v>
      </c>
      <c r="J35" s="288"/>
      <c r="K35" s="289"/>
      <c r="L35" s="289"/>
      <c r="M35" s="289"/>
      <c r="N35" s="289"/>
      <c r="O35" s="289"/>
      <c r="P35" s="289"/>
      <c r="Q35" s="289"/>
      <c r="R35" s="290"/>
      <c r="S35" s="209"/>
      <c r="T35" s="189"/>
      <c r="U35" s="190"/>
    </row>
    <row r="36" spans="1:21" ht="27.75" hidden="1">
      <c r="A36" s="105"/>
      <c r="B36" s="86"/>
      <c r="C36" s="85"/>
      <c r="D36" s="86"/>
      <c r="E36" s="287"/>
      <c r="F36" s="287"/>
      <c r="G36" s="280">
        <f t="shared" si="3"/>
        <v>0</v>
      </c>
      <c r="H36" s="287"/>
      <c r="I36" s="280">
        <f t="shared" si="6"/>
        <v>0</v>
      </c>
      <c r="J36" s="288"/>
      <c r="K36" s="289"/>
      <c r="L36" s="289"/>
      <c r="M36" s="289"/>
      <c r="N36" s="289"/>
      <c r="O36" s="289"/>
      <c r="P36" s="289"/>
      <c r="Q36" s="289"/>
      <c r="R36" s="290"/>
      <c r="S36" s="209"/>
      <c r="T36" s="189"/>
      <c r="U36" s="190"/>
    </row>
    <row r="37" spans="1:21" ht="27.75" hidden="1">
      <c r="A37" s="105"/>
      <c r="B37" s="86"/>
      <c r="C37" s="85"/>
      <c r="D37" s="86"/>
      <c r="E37" s="287"/>
      <c r="F37" s="287"/>
      <c r="G37" s="280">
        <f t="shared" si="3"/>
        <v>0</v>
      </c>
      <c r="H37" s="287"/>
      <c r="I37" s="280">
        <f>SUM(J37:R37)</f>
        <v>0</v>
      </c>
      <c r="J37" s="288"/>
      <c r="K37" s="289"/>
      <c r="L37" s="289"/>
      <c r="M37" s="289"/>
      <c r="N37" s="289"/>
      <c r="O37" s="289"/>
      <c r="P37" s="289"/>
      <c r="Q37" s="289"/>
      <c r="R37" s="290"/>
      <c r="S37" s="209"/>
      <c r="T37" s="189"/>
      <c r="U37" s="190"/>
    </row>
    <row r="38" spans="1:21" ht="27.75">
      <c r="A38" s="105"/>
      <c r="B38" s="86">
        <v>2</v>
      </c>
      <c r="C38" s="85" t="s">
        <v>44</v>
      </c>
      <c r="D38" s="86">
        <v>614200</v>
      </c>
      <c r="E38" s="280">
        <f>SUM(E39:E43)</f>
        <v>0</v>
      </c>
      <c r="F38" s="280">
        <f aca="true" t="shared" si="7" ref="F38:R38">SUM(F39:F43)</f>
        <v>0</v>
      </c>
      <c r="G38" s="280">
        <f t="shared" si="7"/>
        <v>0</v>
      </c>
      <c r="H38" s="280">
        <f t="shared" si="7"/>
        <v>0</v>
      </c>
      <c r="I38" s="280">
        <f t="shared" si="7"/>
        <v>0</v>
      </c>
      <c r="J38" s="293">
        <f t="shared" si="7"/>
        <v>0</v>
      </c>
      <c r="K38" s="293">
        <f t="shared" si="7"/>
        <v>0</v>
      </c>
      <c r="L38" s="293">
        <f t="shared" si="7"/>
        <v>0</v>
      </c>
      <c r="M38" s="293">
        <f t="shared" si="7"/>
        <v>0</v>
      </c>
      <c r="N38" s="293">
        <f t="shared" si="7"/>
        <v>0</v>
      </c>
      <c r="O38" s="293">
        <f t="shared" si="7"/>
        <v>0</v>
      </c>
      <c r="P38" s="293">
        <f t="shared" si="7"/>
        <v>0</v>
      </c>
      <c r="Q38" s="293">
        <f t="shared" si="7"/>
        <v>0</v>
      </c>
      <c r="R38" s="293">
        <f t="shared" si="7"/>
        <v>0</v>
      </c>
      <c r="S38" s="206">
        <f>S43</f>
        <v>0</v>
      </c>
      <c r="T38" s="181">
        <f>T43</f>
        <v>0</v>
      </c>
      <c r="U38" s="182">
        <f>U43</f>
        <v>0</v>
      </c>
    </row>
    <row r="39" spans="1:21" ht="27.75">
      <c r="A39" s="105"/>
      <c r="B39" s="86"/>
      <c r="C39" s="85"/>
      <c r="D39" s="86"/>
      <c r="E39" s="287">
        <v>0</v>
      </c>
      <c r="F39" s="287">
        <f>G39</f>
        <v>0</v>
      </c>
      <c r="G39" s="280">
        <f t="shared" si="3"/>
        <v>0</v>
      </c>
      <c r="H39" s="280"/>
      <c r="I39" s="280">
        <f>SUM(J39:R39)</f>
        <v>0</v>
      </c>
      <c r="J39" s="288"/>
      <c r="K39" s="289"/>
      <c r="L39" s="289"/>
      <c r="M39" s="289">
        <v>0</v>
      </c>
      <c r="N39" s="289">
        <v>0</v>
      </c>
      <c r="O39" s="289">
        <v>0</v>
      </c>
      <c r="P39" s="289">
        <v>0</v>
      </c>
      <c r="Q39" s="289">
        <v>0</v>
      </c>
      <c r="R39" s="290">
        <v>0</v>
      </c>
      <c r="S39" s="209"/>
      <c r="T39" s="189"/>
      <c r="U39" s="190"/>
    </row>
    <row r="40" spans="1:21" ht="27.75" hidden="1">
      <c r="A40" s="105"/>
      <c r="B40" s="86"/>
      <c r="C40" s="85"/>
      <c r="D40" s="86"/>
      <c r="E40" s="287"/>
      <c r="F40" s="287"/>
      <c r="G40" s="280">
        <f t="shared" si="3"/>
        <v>0</v>
      </c>
      <c r="H40" s="287"/>
      <c r="I40" s="280">
        <f>SUM(J40:R40)</f>
        <v>0</v>
      </c>
      <c r="J40" s="288"/>
      <c r="K40" s="289"/>
      <c r="L40" s="289"/>
      <c r="M40" s="289"/>
      <c r="N40" s="289"/>
      <c r="O40" s="289"/>
      <c r="P40" s="289"/>
      <c r="Q40" s="289"/>
      <c r="R40" s="290"/>
      <c r="S40" s="209"/>
      <c r="T40" s="189"/>
      <c r="U40" s="190"/>
    </row>
    <row r="41" spans="1:21" ht="27.75" hidden="1">
      <c r="A41" s="105"/>
      <c r="B41" s="86"/>
      <c r="C41" s="85"/>
      <c r="D41" s="86"/>
      <c r="E41" s="287"/>
      <c r="F41" s="287"/>
      <c r="G41" s="280">
        <f t="shared" si="3"/>
        <v>0</v>
      </c>
      <c r="H41" s="287"/>
      <c r="I41" s="280">
        <f>SUM(J41:R41)</f>
        <v>0</v>
      </c>
      <c r="J41" s="288"/>
      <c r="K41" s="289"/>
      <c r="L41" s="289"/>
      <c r="M41" s="289"/>
      <c r="N41" s="289"/>
      <c r="O41" s="289"/>
      <c r="P41" s="289"/>
      <c r="Q41" s="289"/>
      <c r="R41" s="290"/>
      <c r="S41" s="209"/>
      <c r="T41" s="189"/>
      <c r="U41" s="190"/>
    </row>
    <row r="42" spans="1:21" ht="27.75" hidden="1">
      <c r="A42" s="105"/>
      <c r="B42" s="86"/>
      <c r="C42" s="85"/>
      <c r="D42" s="86"/>
      <c r="E42" s="287"/>
      <c r="F42" s="287"/>
      <c r="G42" s="280">
        <f t="shared" si="3"/>
        <v>0</v>
      </c>
      <c r="H42" s="287"/>
      <c r="I42" s="280">
        <f>SUM(J42:R42)</f>
        <v>0</v>
      </c>
      <c r="J42" s="288"/>
      <c r="K42" s="289"/>
      <c r="L42" s="289"/>
      <c r="M42" s="289"/>
      <c r="N42" s="289"/>
      <c r="O42" s="289"/>
      <c r="P42" s="289"/>
      <c r="Q42" s="289"/>
      <c r="R42" s="290"/>
      <c r="S42" s="209"/>
      <c r="T42" s="189"/>
      <c r="U42" s="190"/>
    </row>
    <row r="43" spans="1:21" ht="27.75" hidden="1">
      <c r="A43" s="105"/>
      <c r="B43" s="86"/>
      <c r="C43" s="85"/>
      <c r="D43" s="86"/>
      <c r="E43" s="287"/>
      <c r="F43" s="287"/>
      <c r="G43" s="280">
        <f t="shared" si="3"/>
        <v>0</v>
      </c>
      <c r="H43" s="287"/>
      <c r="I43" s="280">
        <f>SUM(J43:R43)</f>
        <v>0</v>
      </c>
      <c r="J43" s="288"/>
      <c r="K43" s="289"/>
      <c r="L43" s="289"/>
      <c r="M43" s="289"/>
      <c r="N43" s="289"/>
      <c r="O43" s="289"/>
      <c r="P43" s="289"/>
      <c r="Q43" s="289"/>
      <c r="R43" s="290"/>
      <c r="S43" s="209"/>
      <c r="T43" s="189"/>
      <c r="U43" s="190"/>
    </row>
    <row r="44" spans="1:21" ht="27.75">
      <c r="A44" s="105"/>
      <c r="B44" s="86">
        <v>3</v>
      </c>
      <c r="C44" s="76" t="s">
        <v>45</v>
      </c>
      <c r="D44" s="86">
        <v>614300</v>
      </c>
      <c r="E44" s="280">
        <f>SUM(E45:E58)</f>
        <v>0</v>
      </c>
      <c r="F44" s="280">
        <f aca="true" t="shared" si="8" ref="F44:U44">SUM(F45:F58)</f>
        <v>0</v>
      </c>
      <c r="G44" s="280">
        <f t="shared" si="8"/>
        <v>0</v>
      </c>
      <c r="H44" s="280">
        <f t="shared" si="8"/>
        <v>0</v>
      </c>
      <c r="I44" s="280">
        <f t="shared" si="8"/>
        <v>0</v>
      </c>
      <c r="J44" s="293">
        <f t="shared" si="8"/>
        <v>0</v>
      </c>
      <c r="K44" s="293">
        <f t="shared" si="8"/>
        <v>0</v>
      </c>
      <c r="L44" s="293">
        <f t="shared" si="8"/>
        <v>0</v>
      </c>
      <c r="M44" s="293">
        <f t="shared" si="8"/>
        <v>0</v>
      </c>
      <c r="N44" s="293">
        <f t="shared" si="8"/>
        <v>0</v>
      </c>
      <c r="O44" s="293">
        <f t="shared" si="8"/>
        <v>0</v>
      </c>
      <c r="P44" s="293">
        <f t="shared" si="8"/>
        <v>0</v>
      </c>
      <c r="Q44" s="293">
        <f t="shared" si="8"/>
        <v>0</v>
      </c>
      <c r="R44" s="293">
        <f t="shared" si="8"/>
        <v>0</v>
      </c>
      <c r="S44" s="206">
        <f t="shared" si="8"/>
        <v>0</v>
      </c>
      <c r="T44" s="181">
        <f t="shared" si="8"/>
        <v>0</v>
      </c>
      <c r="U44" s="182">
        <f t="shared" si="8"/>
        <v>0</v>
      </c>
    </row>
    <row r="45" spans="1:21" ht="27.75">
      <c r="A45" s="105"/>
      <c r="B45" s="86"/>
      <c r="C45" s="85"/>
      <c r="D45" s="86"/>
      <c r="E45" s="287">
        <v>0</v>
      </c>
      <c r="F45" s="287">
        <f>G45</f>
        <v>0</v>
      </c>
      <c r="G45" s="280">
        <f t="shared" si="3"/>
        <v>0</v>
      </c>
      <c r="H45" s="287">
        <v>0</v>
      </c>
      <c r="I45" s="280">
        <f aca="true" t="shared" si="9" ref="I45:I57">SUM(J45:R45)</f>
        <v>0</v>
      </c>
      <c r="J45" s="288"/>
      <c r="K45" s="289"/>
      <c r="L45" s="289"/>
      <c r="M45" s="289">
        <v>0</v>
      </c>
      <c r="N45" s="289">
        <v>0</v>
      </c>
      <c r="O45" s="289">
        <v>0</v>
      </c>
      <c r="P45" s="289">
        <v>0</v>
      </c>
      <c r="Q45" s="289">
        <v>0</v>
      </c>
      <c r="R45" s="290">
        <v>0</v>
      </c>
      <c r="S45" s="209"/>
      <c r="T45" s="189"/>
      <c r="U45" s="190"/>
    </row>
    <row r="46" spans="1:21" ht="27.75" hidden="1">
      <c r="A46" s="105"/>
      <c r="B46" s="86"/>
      <c r="C46" s="85"/>
      <c r="D46" s="86"/>
      <c r="E46" s="287"/>
      <c r="F46" s="287"/>
      <c r="G46" s="280">
        <f t="shared" si="3"/>
        <v>0</v>
      </c>
      <c r="H46" s="287"/>
      <c r="I46" s="280">
        <f t="shared" si="9"/>
        <v>0</v>
      </c>
      <c r="J46" s="288"/>
      <c r="K46" s="289"/>
      <c r="L46" s="289"/>
      <c r="M46" s="289"/>
      <c r="N46" s="289"/>
      <c r="O46" s="289"/>
      <c r="P46" s="289"/>
      <c r="Q46" s="289"/>
      <c r="R46" s="290"/>
      <c r="S46" s="209"/>
      <c r="T46" s="189"/>
      <c r="U46" s="190"/>
    </row>
    <row r="47" spans="1:21" ht="27.75" hidden="1">
      <c r="A47" s="105"/>
      <c r="B47" s="86"/>
      <c r="C47" s="85"/>
      <c r="D47" s="86"/>
      <c r="E47" s="287"/>
      <c r="F47" s="287"/>
      <c r="G47" s="280">
        <f t="shared" si="3"/>
        <v>0</v>
      </c>
      <c r="H47" s="287"/>
      <c r="I47" s="280">
        <f t="shared" si="9"/>
        <v>0</v>
      </c>
      <c r="J47" s="288"/>
      <c r="K47" s="289"/>
      <c r="L47" s="289"/>
      <c r="M47" s="289"/>
      <c r="N47" s="289"/>
      <c r="O47" s="289"/>
      <c r="P47" s="289"/>
      <c r="Q47" s="289"/>
      <c r="R47" s="290"/>
      <c r="S47" s="209"/>
      <c r="T47" s="189"/>
      <c r="U47" s="190"/>
    </row>
    <row r="48" spans="1:21" ht="27.75" hidden="1">
      <c r="A48" s="105"/>
      <c r="B48" s="86"/>
      <c r="C48" s="85"/>
      <c r="D48" s="86"/>
      <c r="E48" s="287"/>
      <c r="F48" s="287"/>
      <c r="G48" s="280">
        <f t="shared" si="3"/>
        <v>0</v>
      </c>
      <c r="H48" s="287"/>
      <c r="I48" s="280">
        <f t="shared" si="9"/>
        <v>0</v>
      </c>
      <c r="J48" s="288"/>
      <c r="K48" s="289"/>
      <c r="L48" s="289"/>
      <c r="M48" s="289"/>
      <c r="N48" s="289"/>
      <c r="O48" s="289"/>
      <c r="P48" s="289"/>
      <c r="Q48" s="289"/>
      <c r="R48" s="290"/>
      <c r="S48" s="209"/>
      <c r="T48" s="189"/>
      <c r="U48" s="190"/>
    </row>
    <row r="49" spans="1:21" ht="28.5" hidden="1" thickBot="1">
      <c r="A49" s="105"/>
      <c r="B49" s="125"/>
      <c r="C49" s="124"/>
      <c r="D49" s="125"/>
      <c r="E49" s="294"/>
      <c r="F49" s="294"/>
      <c r="G49" s="295">
        <f t="shared" si="3"/>
        <v>0</v>
      </c>
      <c r="H49" s="294"/>
      <c r="I49" s="280">
        <f t="shared" si="9"/>
        <v>0</v>
      </c>
      <c r="J49" s="288"/>
      <c r="K49" s="289"/>
      <c r="L49" s="289"/>
      <c r="M49" s="289"/>
      <c r="N49" s="289"/>
      <c r="O49" s="289"/>
      <c r="P49" s="289"/>
      <c r="Q49" s="289"/>
      <c r="R49" s="290"/>
      <c r="S49" s="210"/>
      <c r="T49" s="191"/>
      <c r="U49" s="192"/>
    </row>
    <row r="50" spans="1:21" ht="27.75" hidden="1">
      <c r="A50" s="105"/>
      <c r="B50" s="109"/>
      <c r="C50" s="126"/>
      <c r="D50" s="109"/>
      <c r="E50" s="309"/>
      <c r="F50" s="309"/>
      <c r="G50" s="339">
        <f t="shared" si="3"/>
        <v>0</v>
      </c>
      <c r="H50" s="309"/>
      <c r="I50" s="280">
        <f t="shared" si="9"/>
        <v>0</v>
      </c>
      <c r="J50" s="288"/>
      <c r="K50" s="289"/>
      <c r="L50" s="289"/>
      <c r="M50" s="289"/>
      <c r="N50" s="289"/>
      <c r="O50" s="289"/>
      <c r="P50" s="289"/>
      <c r="Q50" s="289"/>
      <c r="R50" s="290"/>
      <c r="S50" s="208"/>
      <c r="T50" s="187"/>
      <c r="U50" s="188"/>
    </row>
    <row r="51" spans="1:21" ht="27.75" hidden="1">
      <c r="A51" s="105"/>
      <c r="B51" s="86"/>
      <c r="C51" s="85"/>
      <c r="D51" s="86"/>
      <c r="E51" s="287"/>
      <c r="F51" s="287"/>
      <c r="G51" s="280">
        <f t="shared" si="3"/>
        <v>0</v>
      </c>
      <c r="H51" s="287"/>
      <c r="I51" s="280">
        <f t="shared" si="9"/>
        <v>0</v>
      </c>
      <c r="J51" s="288"/>
      <c r="K51" s="289"/>
      <c r="L51" s="289"/>
      <c r="M51" s="289"/>
      <c r="N51" s="289"/>
      <c r="O51" s="289"/>
      <c r="P51" s="289"/>
      <c r="Q51" s="289"/>
      <c r="R51" s="290"/>
      <c r="S51" s="209"/>
      <c r="T51" s="189"/>
      <c r="U51" s="190"/>
    </row>
    <row r="52" spans="1:21" ht="27.75" hidden="1">
      <c r="A52" s="105"/>
      <c r="B52" s="86"/>
      <c r="C52" s="85"/>
      <c r="D52" s="86"/>
      <c r="E52" s="287"/>
      <c r="F52" s="287"/>
      <c r="G52" s="280">
        <f t="shared" si="3"/>
        <v>0</v>
      </c>
      <c r="H52" s="287"/>
      <c r="I52" s="280">
        <f t="shared" si="9"/>
        <v>0</v>
      </c>
      <c r="J52" s="288"/>
      <c r="K52" s="289"/>
      <c r="L52" s="289"/>
      <c r="M52" s="289"/>
      <c r="N52" s="289"/>
      <c r="O52" s="289"/>
      <c r="P52" s="289"/>
      <c r="Q52" s="289"/>
      <c r="R52" s="290"/>
      <c r="S52" s="209"/>
      <c r="T52" s="189"/>
      <c r="U52" s="190"/>
    </row>
    <row r="53" spans="1:21" ht="27.75" hidden="1">
      <c r="A53" s="105"/>
      <c r="B53" s="86"/>
      <c r="C53" s="85"/>
      <c r="D53" s="86"/>
      <c r="E53" s="287"/>
      <c r="F53" s="287"/>
      <c r="G53" s="280">
        <f t="shared" si="3"/>
        <v>0</v>
      </c>
      <c r="H53" s="287"/>
      <c r="I53" s="280">
        <f t="shared" si="9"/>
        <v>0</v>
      </c>
      <c r="J53" s="288"/>
      <c r="K53" s="289"/>
      <c r="L53" s="289"/>
      <c r="M53" s="289"/>
      <c r="N53" s="289"/>
      <c r="O53" s="289"/>
      <c r="P53" s="289"/>
      <c r="Q53" s="289"/>
      <c r="R53" s="290"/>
      <c r="S53" s="209"/>
      <c r="T53" s="189"/>
      <c r="U53" s="190"/>
    </row>
    <row r="54" spans="1:21" ht="27.75" hidden="1">
      <c r="A54" s="105"/>
      <c r="B54" s="86"/>
      <c r="C54" s="85"/>
      <c r="D54" s="86"/>
      <c r="E54" s="287"/>
      <c r="F54" s="287"/>
      <c r="G54" s="280">
        <f t="shared" si="3"/>
        <v>0</v>
      </c>
      <c r="H54" s="287"/>
      <c r="I54" s="280">
        <f t="shared" si="9"/>
        <v>0</v>
      </c>
      <c r="J54" s="288"/>
      <c r="K54" s="289"/>
      <c r="L54" s="289"/>
      <c r="M54" s="289"/>
      <c r="N54" s="289"/>
      <c r="O54" s="289"/>
      <c r="P54" s="289"/>
      <c r="Q54" s="289"/>
      <c r="R54" s="290"/>
      <c r="S54" s="209"/>
      <c r="T54" s="189"/>
      <c r="U54" s="190"/>
    </row>
    <row r="55" spans="1:21" ht="27.75" hidden="1">
      <c r="A55" s="105"/>
      <c r="B55" s="77"/>
      <c r="C55" s="85"/>
      <c r="D55" s="77"/>
      <c r="E55" s="287"/>
      <c r="F55" s="287"/>
      <c r="G55" s="280">
        <f t="shared" si="3"/>
        <v>0</v>
      </c>
      <c r="H55" s="287"/>
      <c r="I55" s="280">
        <f t="shared" si="9"/>
        <v>0</v>
      </c>
      <c r="J55" s="288"/>
      <c r="K55" s="289"/>
      <c r="L55" s="289"/>
      <c r="M55" s="289"/>
      <c r="N55" s="289"/>
      <c r="O55" s="289"/>
      <c r="P55" s="289"/>
      <c r="Q55" s="289"/>
      <c r="R55" s="290"/>
      <c r="S55" s="211"/>
      <c r="T55" s="193"/>
      <c r="U55" s="182"/>
    </row>
    <row r="56" spans="1:21" ht="27.75" hidden="1">
      <c r="A56" s="105"/>
      <c r="B56" s="86"/>
      <c r="C56" s="85"/>
      <c r="D56" s="86"/>
      <c r="E56" s="287"/>
      <c r="F56" s="287"/>
      <c r="G56" s="280">
        <f t="shared" si="3"/>
        <v>0</v>
      </c>
      <c r="H56" s="287"/>
      <c r="I56" s="280">
        <f t="shared" si="9"/>
        <v>0</v>
      </c>
      <c r="J56" s="288"/>
      <c r="K56" s="289"/>
      <c r="L56" s="289"/>
      <c r="M56" s="289"/>
      <c r="N56" s="289"/>
      <c r="O56" s="289"/>
      <c r="P56" s="289"/>
      <c r="Q56" s="289"/>
      <c r="R56" s="290"/>
      <c r="S56" s="209"/>
      <c r="T56" s="189"/>
      <c r="U56" s="190"/>
    </row>
    <row r="57" spans="1:21" ht="27.75" hidden="1">
      <c r="A57" s="105"/>
      <c r="B57" s="86"/>
      <c r="C57" s="85"/>
      <c r="D57" s="86"/>
      <c r="E57" s="287"/>
      <c r="F57" s="287"/>
      <c r="G57" s="280">
        <f t="shared" si="3"/>
        <v>0</v>
      </c>
      <c r="H57" s="287"/>
      <c r="I57" s="280">
        <f t="shared" si="9"/>
        <v>0</v>
      </c>
      <c r="J57" s="288"/>
      <c r="K57" s="289"/>
      <c r="L57" s="289"/>
      <c r="M57" s="289"/>
      <c r="N57" s="289"/>
      <c r="O57" s="289"/>
      <c r="P57" s="289"/>
      <c r="Q57" s="289"/>
      <c r="R57" s="290"/>
      <c r="S57" s="209"/>
      <c r="T57" s="189"/>
      <c r="U57" s="190"/>
    </row>
    <row r="58" spans="1:21" ht="27.75" hidden="1">
      <c r="A58" s="105"/>
      <c r="B58" s="77"/>
      <c r="C58" s="85"/>
      <c r="D58" s="77"/>
      <c r="E58" s="287"/>
      <c r="F58" s="287"/>
      <c r="G58" s="280">
        <f t="shared" si="3"/>
        <v>0</v>
      </c>
      <c r="H58" s="287"/>
      <c r="I58" s="280">
        <f>SUM(J58:R58)</f>
        <v>0</v>
      </c>
      <c r="J58" s="288"/>
      <c r="K58" s="289"/>
      <c r="L58" s="289"/>
      <c r="M58" s="289"/>
      <c r="N58" s="289"/>
      <c r="O58" s="289"/>
      <c r="P58" s="289"/>
      <c r="Q58" s="289"/>
      <c r="R58" s="290"/>
      <c r="S58" s="211"/>
      <c r="T58" s="193"/>
      <c r="U58" s="182"/>
    </row>
    <row r="59" spans="1:21" ht="27.75">
      <c r="A59" s="105"/>
      <c r="B59" s="86">
        <v>4</v>
      </c>
      <c r="C59" s="85" t="s">
        <v>46</v>
      </c>
      <c r="D59" s="86">
        <v>614700</v>
      </c>
      <c r="E59" s="280">
        <f aca="true" t="shared" si="10" ref="E59:U59">SUM(E60:E61)</f>
        <v>0</v>
      </c>
      <c r="F59" s="280">
        <f t="shared" si="10"/>
        <v>0</v>
      </c>
      <c r="G59" s="280">
        <f t="shared" si="10"/>
        <v>0</v>
      </c>
      <c r="H59" s="280">
        <f t="shared" si="10"/>
        <v>0</v>
      </c>
      <c r="I59" s="280">
        <f t="shared" si="10"/>
        <v>0</v>
      </c>
      <c r="J59" s="293">
        <f t="shared" si="10"/>
        <v>0</v>
      </c>
      <c r="K59" s="293">
        <f t="shared" si="10"/>
        <v>0</v>
      </c>
      <c r="L59" s="293">
        <f t="shared" si="10"/>
        <v>0</v>
      </c>
      <c r="M59" s="293">
        <f t="shared" si="10"/>
        <v>0</v>
      </c>
      <c r="N59" s="293">
        <f t="shared" si="10"/>
        <v>0</v>
      </c>
      <c r="O59" s="293">
        <f t="shared" si="10"/>
        <v>0</v>
      </c>
      <c r="P59" s="293">
        <f t="shared" si="10"/>
        <v>0</v>
      </c>
      <c r="Q59" s="293">
        <f t="shared" si="10"/>
        <v>0</v>
      </c>
      <c r="R59" s="293">
        <f t="shared" si="10"/>
        <v>0</v>
      </c>
      <c r="S59" s="212">
        <f t="shared" si="10"/>
        <v>0</v>
      </c>
      <c r="T59" s="118">
        <f t="shared" si="10"/>
        <v>0</v>
      </c>
      <c r="U59" s="119">
        <f t="shared" si="10"/>
        <v>0</v>
      </c>
    </row>
    <row r="60" spans="1:21" ht="27.75">
      <c r="A60" s="105"/>
      <c r="B60" s="86"/>
      <c r="C60" s="85"/>
      <c r="D60" s="86"/>
      <c r="E60" s="287">
        <v>0</v>
      </c>
      <c r="F60" s="287">
        <f>G60</f>
        <v>0</v>
      </c>
      <c r="G60" s="280">
        <f t="shared" si="3"/>
        <v>0</v>
      </c>
      <c r="H60" s="287">
        <v>0</v>
      </c>
      <c r="I60" s="280">
        <f>SUM(J60:R60)</f>
        <v>0</v>
      </c>
      <c r="J60" s="288"/>
      <c r="K60" s="289"/>
      <c r="L60" s="289"/>
      <c r="M60" s="289">
        <v>0</v>
      </c>
      <c r="N60" s="289">
        <v>0</v>
      </c>
      <c r="O60" s="289">
        <v>0</v>
      </c>
      <c r="P60" s="289">
        <v>0</v>
      </c>
      <c r="Q60" s="289">
        <v>0</v>
      </c>
      <c r="R60" s="290">
        <v>0</v>
      </c>
      <c r="S60" s="209"/>
      <c r="T60" s="189"/>
      <c r="U60" s="190"/>
    </row>
    <row r="61" spans="1:21" ht="27.75" hidden="1">
      <c r="A61" s="105"/>
      <c r="B61" s="86"/>
      <c r="C61" s="85"/>
      <c r="D61" s="86"/>
      <c r="E61" s="287"/>
      <c r="F61" s="287"/>
      <c r="G61" s="280">
        <f t="shared" si="3"/>
        <v>0</v>
      </c>
      <c r="H61" s="287"/>
      <c r="I61" s="280">
        <f>SUM(J61:R61)</f>
        <v>0</v>
      </c>
      <c r="J61" s="288"/>
      <c r="K61" s="289"/>
      <c r="L61" s="289"/>
      <c r="M61" s="289"/>
      <c r="N61" s="289"/>
      <c r="O61" s="289"/>
      <c r="P61" s="289"/>
      <c r="Q61" s="289"/>
      <c r="R61" s="290"/>
      <c r="S61" s="209"/>
      <c r="T61" s="189"/>
      <c r="U61" s="190"/>
    </row>
    <row r="62" spans="1:22" ht="27.75">
      <c r="A62" s="105"/>
      <c r="B62" s="86">
        <v>5</v>
      </c>
      <c r="C62" s="85" t="s">
        <v>47</v>
      </c>
      <c r="D62" s="86">
        <v>614800</v>
      </c>
      <c r="E62" s="280">
        <f aca="true" t="shared" si="11" ref="E62:U62">E63</f>
        <v>0</v>
      </c>
      <c r="F62" s="280">
        <f t="shared" si="11"/>
        <v>0</v>
      </c>
      <c r="G62" s="280">
        <f t="shared" si="11"/>
        <v>0</v>
      </c>
      <c r="H62" s="280">
        <f t="shared" si="11"/>
        <v>0</v>
      </c>
      <c r="I62" s="280">
        <f t="shared" si="11"/>
        <v>0</v>
      </c>
      <c r="J62" s="293">
        <f t="shared" si="11"/>
        <v>0</v>
      </c>
      <c r="K62" s="293">
        <f t="shared" si="11"/>
        <v>0</v>
      </c>
      <c r="L62" s="293">
        <f t="shared" si="11"/>
        <v>0</v>
      </c>
      <c r="M62" s="293">
        <f t="shared" si="11"/>
        <v>0</v>
      </c>
      <c r="N62" s="293">
        <f t="shared" si="11"/>
        <v>0</v>
      </c>
      <c r="O62" s="293">
        <f t="shared" si="11"/>
        <v>0</v>
      </c>
      <c r="P62" s="293">
        <f t="shared" si="11"/>
        <v>0</v>
      </c>
      <c r="Q62" s="293">
        <f t="shared" si="11"/>
        <v>0</v>
      </c>
      <c r="R62" s="293">
        <f t="shared" si="11"/>
        <v>0</v>
      </c>
      <c r="S62" s="194">
        <f t="shared" si="11"/>
        <v>0</v>
      </c>
      <c r="T62" s="87">
        <f t="shared" si="11"/>
        <v>0</v>
      </c>
      <c r="U62" s="87">
        <f t="shared" si="11"/>
        <v>0</v>
      </c>
      <c r="V62" s="74"/>
    </row>
    <row r="63" spans="1:21" ht="27.75">
      <c r="A63" s="105"/>
      <c r="B63" s="86"/>
      <c r="C63" s="85"/>
      <c r="D63" s="86"/>
      <c r="E63" s="287">
        <v>0</v>
      </c>
      <c r="F63" s="287">
        <f>G63</f>
        <v>0</v>
      </c>
      <c r="G63" s="280">
        <f t="shared" si="3"/>
        <v>0</v>
      </c>
      <c r="H63" s="287">
        <v>0</v>
      </c>
      <c r="I63" s="280">
        <f>SUM(J63:R63)</f>
        <v>0</v>
      </c>
      <c r="J63" s="288"/>
      <c r="K63" s="289"/>
      <c r="L63" s="289"/>
      <c r="M63" s="289">
        <v>0</v>
      </c>
      <c r="N63" s="289">
        <v>0</v>
      </c>
      <c r="O63" s="289">
        <v>0</v>
      </c>
      <c r="P63" s="289">
        <v>0</v>
      </c>
      <c r="Q63" s="289">
        <v>0</v>
      </c>
      <c r="R63" s="290">
        <v>0</v>
      </c>
      <c r="S63" s="209"/>
      <c r="T63" s="189"/>
      <c r="U63" s="190"/>
    </row>
    <row r="64" spans="1:21" ht="27.75">
      <c r="A64" s="105"/>
      <c r="B64" s="86">
        <v>6</v>
      </c>
      <c r="C64" s="85" t="s">
        <v>48</v>
      </c>
      <c r="D64" s="86">
        <v>614900</v>
      </c>
      <c r="E64" s="280">
        <f aca="true" t="shared" si="12" ref="E64:U64">E65</f>
        <v>0</v>
      </c>
      <c r="F64" s="280">
        <f t="shared" si="12"/>
        <v>0</v>
      </c>
      <c r="G64" s="280">
        <f t="shared" si="12"/>
        <v>0</v>
      </c>
      <c r="H64" s="280">
        <f t="shared" si="12"/>
        <v>0</v>
      </c>
      <c r="I64" s="280">
        <f t="shared" si="12"/>
        <v>0</v>
      </c>
      <c r="J64" s="293">
        <f t="shared" si="12"/>
        <v>0</v>
      </c>
      <c r="K64" s="293">
        <f t="shared" si="12"/>
        <v>0</v>
      </c>
      <c r="L64" s="293">
        <f t="shared" si="12"/>
        <v>0</v>
      </c>
      <c r="M64" s="293">
        <f t="shared" si="12"/>
        <v>0</v>
      </c>
      <c r="N64" s="293">
        <f t="shared" si="12"/>
        <v>0</v>
      </c>
      <c r="O64" s="293">
        <f t="shared" si="12"/>
        <v>0</v>
      </c>
      <c r="P64" s="293">
        <f t="shared" si="12"/>
        <v>0</v>
      </c>
      <c r="Q64" s="293">
        <f t="shared" si="12"/>
        <v>0</v>
      </c>
      <c r="R64" s="293">
        <f t="shared" si="12"/>
        <v>0</v>
      </c>
      <c r="S64" s="206">
        <f t="shared" si="12"/>
        <v>0</v>
      </c>
      <c r="T64" s="181">
        <f t="shared" si="12"/>
        <v>0</v>
      </c>
      <c r="U64" s="182">
        <f t="shared" si="12"/>
        <v>0</v>
      </c>
    </row>
    <row r="65" spans="1:21" ht="27.75">
      <c r="A65" s="105"/>
      <c r="B65" s="77"/>
      <c r="C65" s="78"/>
      <c r="D65" s="77"/>
      <c r="E65" s="287">
        <v>0</v>
      </c>
      <c r="F65" s="287">
        <f>G65</f>
        <v>0</v>
      </c>
      <c r="G65" s="280">
        <f t="shared" si="3"/>
        <v>0</v>
      </c>
      <c r="H65" s="287">
        <v>0</v>
      </c>
      <c r="I65" s="280">
        <f>SUM(J65:R65)</f>
        <v>0</v>
      </c>
      <c r="J65" s="288"/>
      <c r="K65" s="289"/>
      <c r="L65" s="289"/>
      <c r="M65" s="289">
        <v>0</v>
      </c>
      <c r="N65" s="289">
        <v>0</v>
      </c>
      <c r="O65" s="289">
        <v>0</v>
      </c>
      <c r="P65" s="289">
        <v>0</v>
      </c>
      <c r="Q65" s="289">
        <v>0</v>
      </c>
      <c r="R65" s="290">
        <v>0</v>
      </c>
      <c r="S65" s="206"/>
      <c r="T65" s="181"/>
      <c r="U65" s="182"/>
    </row>
    <row r="66" spans="1:21" ht="46.5" thickBot="1">
      <c r="A66" s="105"/>
      <c r="B66" s="183" t="s">
        <v>13</v>
      </c>
      <c r="C66" s="184" t="s">
        <v>60</v>
      </c>
      <c r="D66" s="185">
        <v>615000</v>
      </c>
      <c r="E66" s="283">
        <f aca="true" t="shared" si="13" ref="E66:U66">E67+E70</f>
        <v>0</v>
      </c>
      <c r="F66" s="283">
        <f t="shared" si="13"/>
        <v>0</v>
      </c>
      <c r="G66" s="283">
        <f t="shared" si="13"/>
        <v>0</v>
      </c>
      <c r="H66" s="283">
        <f t="shared" si="13"/>
        <v>0</v>
      </c>
      <c r="I66" s="283">
        <f t="shared" si="13"/>
        <v>0</v>
      </c>
      <c r="J66" s="284">
        <f t="shared" si="13"/>
        <v>0</v>
      </c>
      <c r="K66" s="284">
        <f t="shared" si="13"/>
        <v>0</v>
      </c>
      <c r="L66" s="284">
        <f t="shared" si="13"/>
        <v>0</v>
      </c>
      <c r="M66" s="284">
        <f t="shared" si="13"/>
        <v>0</v>
      </c>
      <c r="N66" s="284">
        <f t="shared" si="13"/>
        <v>0</v>
      </c>
      <c r="O66" s="284">
        <f t="shared" si="13"/>
        <v>0</v>
      </c>
      <c r="P66" s="284">
        <f t="shared" si="13"/>
        <v>0</v>
      </c>
      <c r="Q66" s="284">
        <f t="shared" si="13"/>
        <v>0</v>
      </c>
      <c r="R66" s="284">
        <f t="shared" si="13"/>
        <v>0</v>
      </c>
      <c r="S66" s="207">
        <f t="shared" si="13"/>
        <v>0</v>
      </c>
      <c r="T66" s="171">
        <f t="shared" si="13"/>
        <v>0</v>
      </c>
      <c r="U66" s="172">
        <f t="shared" si="13"/>
        <v>0</v>
      </c>
    </row>
    <row r="67" spans="1:21" ht="27.75">
      <c r="A67" s="105"/>
      <c r="B67" s="186">
        <v>1</v>
      </c>
      <c r="C67" s="83" t="s">
        <v>49</v>
      </c>
      <c r="D67" s="109">
        <v>615100</v>
      </c>
      <c r="E67" s="291">
        <f>SUM(E68:E69)</f>
        <v>0</v>
      </c>
      <c r="F67" s="291">
        <f aca="true" t="shared" si="14" ref="F67:U67">SUM(F68:F69)</f>
        <v>0</v>
      </c>
      <c r="G67" s="291">
        <f t="shared" si="14"/>
        <v>0</v>
      </c>
      <c r="H67" s="291">
        <f t="shared" si="14"/>
        <v>0</v>
      </c>
      <c r="I67" s="291">
        <f t="shared" si="14"/>
        <v>0</v>
      </c>
      <c r="J67" s="299">
        <f t="shared" si="14"/>
        <v>0</v>
      </c>
      <c r="K67" s="299">
        <f t="shared" si="14"/>
        <v>0</v>
      </c>
      <c r="L67" s="299">
        <f t="shared" si="14"/>
        <v>0</v>
      </c>
      <c r="M67" s="299">
        <f t="shared" si="14"/>
        <v>0</v>
      </c>
      <c r="N67" s="299">
        <f t="shared" si="14"/>
        <v>0</v>
      </c>
      <c r="O67" s="299">
        <f t="shared" si="14"/>
        <v>0</v>
      </c>
      <c r="P67" s="299">
        <f t="shared" si="14"/>
        <v>0</v>
      </c>
      <c r="Q67" s="299">
        <f t="shared" si="14"/>
        <v>0</v>
      </c>
      <c r="R67" s="299">
        <f t="shared" si="14"/>
        <v>0</v>
      </c>
      <c r="S67" s="208">
        <f t="shared" si="14"/>
        <v>0</v>
      </c>
      <c r="T67" s="187">
        <f t="shared" si="14"/>
        <v>0</v>
      </c>
      <c r="U67" s="188">
        <f t="shared" si="14"/>
        <v>0</v>
      </c>
    </row>
    <row r="68" spans="1:21" ht="27.75">
      <c r="A68" s="105"/>
      <c r="B68" s="86"/>
      <c r="C68" s="85"/>
      <c r="D68" s="86"/>
      <c r="E68" s="287">
        <v>0</v>
      </c>
      <c r="F68" s="287">
        <f>G68</f>
        <v>0</v>
      </c>
      <c r="G68" s="280">
        <f t="shared" si="3"/>
        <v>0</v>
      </c>
      <c r="H68" s="287">
        <v>0</v>
      </c>
      <c r="I68" s="280">
        <f>SUM(J68:R68)</f>
        <v>0</v>
      </c>
      <c r="J68" s="288"/>
      <c r="K68" s="289"/>
      <c r="L68" s="289"/>
      <c r="M68" s="289">
        <v>0</v>
      </c>
      <c r="N68" s="289">
        <v>0</v>
      </c>
      <c r="O68" s="289">
        <v>0</v>
      </c>
      <c r="P68" s="289">
        <v>0</v>
      </c>
      <c r="Q68" s="289">
        <v>0</v>
      </c>
      <c r="R68" s="290">
        <v>0</v>
      </c>
      <c r="S68" s="209"/>
      <c r="T68" s="189"/>
      <c r="U68" s="190"/>
    </row>
    <row r="69" spans="1:21" ht="27.75" hidden="1">
      <c r="A69" s="105"/>
      <c r="B69" s="86"/>
      <c r="C69" s="85"/>
      <c r="D69" s="86"/>
      <c r="E69" s="287"/>
      <c r="F69" s="287"/>
      <c r="G69" s="280">
        <f t="shared" si="3"/>
        <v>0</v>
      </c>
      <c r="H69" s="287"/>
      <c r="I69" s="280">
        <f>SUM(J69:R69)</f>
        <v>0</v>
      </c>
      <c r="J69" s="288"/>
      <c r="K69" s="289"/>
      <c r="L69" s="289"/>
      <c r="M69" s="289"/>
      <c r="N69" s="289"/>
      <c r="O69" s="289"/>
      <c r="P69" s="289"/>
      <c r="Q69" s="289"/>
      <c r="R69" s="290"/>
      <c r="S69" s="209"/>
      <c r="T69" s="189"/>
      <c r="U69" s="190"/>
    </row>
    <row r="70" spans="1:21" ht="47.25">
      <c r="A70" s="105"/>
      <c r="B70" s="86">
        <v>2</v>
      </c>
      <c r="C70" s="88" t="s">
        <v>50</v>
      </c>
      <c r="D70" s="86">
        <v>615200</v>
      </c>
      <c r="E70" s="300">
        <f>E72+E71</f>
        <v>0</v>
      </c>
      <c r="F70" s="300">
        <f aca="true" t="shared" si="15" ref="F70:R70">F72+F71</f>
        <v>0</v>
      </c>
      <c r="G70" s="300">
        <f t="shared" si="15"/>
        <v>0</v>
      </c>
      <c r="H70" s="300">
        <f t="shared" si="15"/>
        <v>0</v>
      </c>
      <c r="I70" s="300">
        <f t="shared" si="15"/>
        <v>0</v>
      </c>
      <c r="J70" s="293">
        <f t="shared" si="15"/>
        <v>0</v>
      </c>
      <c r="K70" s="293">
        <f t="shared" si="15"/>
        <v>0</v>
      </c>
      <c r="L70" s="293">
        <f t="shared" si="15"/>
        <v>0</v>
      </c>
      <c r="M70" s="293">
        <f t="shared" si="15"/>
        <v>0</v>
      </c>
      <c r="N70" s="293">
        <f t="shared" si="15"/>
        <v>0</v>
      </c>
      <c r="O70" s="293">
        <f t="shared" si="15"/>
        <v>0</v>
      </c>
      <c r="P70" s="293">
        <f t="shared" si="15"/>
        <v>0</v>
      </c>
      <c r="Q70" s="293">
        <f t="shared" si="15"/>
        <v>0</v>
      </c>
      <c r="R70" s="293">
        <f t="shared" si="15"/>
        <v>0</v>
      </c>
      <c r="S70" s="209">
        <f>S72</f>
        <v>0</v>
      </c>
      <c r="T70" s="189">
        <f>T72</f>
        <v>0</v>
      </c>
      <c r="U70" s="190">
        <f>U72</f>
        <v>0</v>
      </c>
    </row>
    <row r="71" spans="1:21" ht="27.75">
      <c r="A71" s="105"/>
      <c r="B71" s="86"/>
      <c r="C71" s="88"/>
      <c r="D71" s="86"/>
      <c r="E71" s="287">
        <v>0</v>
      </c>
      <c r="F71" s="287">
        <f>G71</f>
        <v>0</v>
      </c>
      <c r="G71" s="280">
        <f t="shared" si="3"/>
        <v>0</v>
      </c>
      <c r="H71" s="287">
        <v>0</v>
      </c>
      <c r="I71" s="280">
        <f>SUM(J71:R71)</f>
        <v>0</v>
      </c>
      <c r="J71" s="288"/>
      <c r="K71" s="289"/>
      <c r="L71" s="289"/>
      <c r="M71" s="289">
        <v>0</v>
      </c>
      <c r="N71" s="289">
        <v>0</v>
      </c>
      <c r="O71" s="289">
        <v>0</v>
      </c>
      <c r="P71" s="289">
        <v>0</v>
      </c>
      <c r="Q71" s="289">
        <v>0</v>
      </c>
      <c r="R71" s="290">
        <v>0</v>
      </c>
      <c r="S71" s="209"/>
      <c r="T71" s="189"/>
      <c r="U71" s="190"/>
    </row>
    <row r="72" spans="1:21" ht="27.75" hidden="1">
      <c r="A72" s="105"/>
      <c r="B72" s="86"/>
      <c r="C72" s="88"/>
      <c r="D72" s="86"/>
      <c r="E72" s="287"/>
      <c r="F72" s="287"/>
      <c r="G72" s="280">
        <f t="shared" si="3"/>
        <v>0</v>
      </c>
      <c r="H72" s="287"/>
      <c r="I72" s="280">
        <f>SUM(J72:R72)</f>
        <v>0</v>
      </c>
      <c r="J72" s="288"/>
      <c r="K72" s="289"/>
      <c r="L72" s="289"/>
      <c r="M72" s="289"/>
      <c r="N72" s="289"/>
      <c r="O72" s="289"/>
      <c r="P72" s="289"/>
      <c r="Q72" s="289"/>
      <c r="R72" s="290"/>
      <c r="S72" s="209"/>
      <c r="T72" s="189"/>
      <c r="U72" s="190"/>
    </row>
    <row r="73" spans="1:21" ht="27.75" thickBot="1">
      <c r="A73" s="105"/>
      <c r="B73" s="183" t="s">
        <v>14</v>
      </c>
      <c r="C73" s="184" t="s">
        <v>28</v>
      </c>
      <c r="D73" s="185">
        <v>616000</v>
      </c>
      <c r="E73" s="283">
        <f aca="true" t="shared" si="16" ref="E73:U73">E74</f>
        <v>0</v>
      </c>
      <c r="F73" s="283">
        <f t="shared" si="16"/>
        <v>0</v>
      </c>
      <c r="G73" s="283">
        <f t="shared" si="16"/>
        <v>0</v>
      </c>
      <c r="H73" s="283">
        <f t="shared" si="16"/>
        <v>0</v>
      </c>
      <c r="I73" s="283">
        <f t="shared" si="16"/>
        <v>0</v>
      </c>
      <c r="J73" s="301">
        <f t="shared" si="16"/>
        <v>0</v>
      </c>
      <c r="K73" s="301">
        <f t="shared" si="16"/>
        <v>0</v>
      </c>
      <c r="L73" s="301">
        <f t="shared" si="16"/>
        <v>0</v>
      </c>
      <c r="M73" s="301">
        <f t="shared" si="16"/>
        <v>0</v>
      </c>
      <c r="N73" s="301">
        <f t="shared" si="16"/>
        <v>0</v>
      </c>
      <c r="O73" s="301">
        <f t="shared" si="16"/>
        <v>0</v>
      </c>
      <c r="P73" s="301">
        <f t="shared" si="16"/>
        <v>0</v>
      </c>
      <c r="Q73" s="301">
        <f t="shared" si="16"/>
        <v>0</v>
      </c>
      <c r="R73" s="301">
        <f t="shared" si="16"/>
        <v>0</v>
      </c>
      <c r="S73" s="207">
        <f t="shared" si="16"/>
        <v>0</v>
      </c>
      <c r="T73" s="171">
        <f t="shared" si="16"/>
        <v>0</v>
      </c>
      <c r="U73" s="172">
        <f t="shared" si="16"/>
        <v>0</v>
      </c>
    </row>
    <row r="74" spans="1:21" ht="27.75">
      <c r="A74" s="105"/>
      <c r="B74" s="195">
        <v>1</v>
      </c>
      <c r="C74" s="89" t="s">
        <v>51</v>
      </c>
      <c r="D74" s="110">
        <v>616200</v>
      </c>
      <c r="E74" s="287">
        <v>0</v>
      </c>
      <c r="F74" s="287">
        <f>G74</f>
        <v>0</v>
      </c>
      <c r="G74" s="280">
        <f t="shared" si="3"/>
        <v>0</v>
      </c>
      <c r="H74" s="287">
        <v>0</v>
      </c>
      <c r="I74" s="280">
        <f>SUM(J74:R74)</f>
        <v>0</v>
      </c>
      <c r="J74" s="303"/>
      <c r="K74" s="304"/>
      <c r="L74" s="304"/>
      <c r="M74" s="305">
        <v>0</v>
      </c>
      <c r="N74" s="305">
        <v>0</v>
      </c>
      <c r="O74" s="305">
        <v>0</v>
      </c>
      <c r="P74" s="305">
        <v>0</v>
      </c>
      <c r="Q74" s="305">
        <v>0</v>
      </c>
      <c r="R74" s="306">
        <v>0</v>
      </c>
      <c r="S74" s="213"/>
      <c r="T74" s="196"/>
      <c r="U74" s="197"/>
    </row>
    <row r="75" spans="1:21" ht="46.5" thickBot="1">
      <c r="A75" s="105"/>
      <c r="B75" s="183" t="s">
        <v>15</v>
      </c>
      <c r="C75" s="184" t="s">
        <v>77</v>
      </c>
      <c r="D75" s="198"/>
      <c r="E75" s="283">
        <f aca="true" t="shared" si="17" ref="E75:U75">SUM(E76:E81)</f>
        <v>40000</v>
      </c>
      <c r="F75" s="283">
        <f t="shared" si="17"/>
        <v>0</v>
      </c>
      <c r="G75" s="283">
        <f t="shared" si="17"/>
        <v>40000</v>
      </c>
      <c r="H75" s="285">
        <f t="shared" si="17"/>
        <v>0</v>
      </c>
      <c r="I75" s="283">
        <f t="shared" si="17"/>
        <v>40000</v>
      </c>
      <c r="J75" s="284">
        <f t="shared" si="17"/>
        <v>0</v>
      </c>
      <c r="K75" s="284">
        <f t="shared" si="17"/>
        <v>20000</v>
      </c>
      <c r="L75" s="284">
        <f t="shared" si="17"/>
        <v>0</v>
      </c>
      <c r="M75" s="284">
        <f t="shared" si="17"/>
        <v>0</v>
      </c>
      <c r="N75" s="284">
        <f t="shared" si="17"/>
        <v>0</v>
      </c>
      <c r="O75" s="284">
        <f t="shared" si="17"/>
        <v>20000</v>
      </c>
      <c r="P75" s="284">
        <f t="shared" si="17"/>
        <v>0</v>
      </c>
      <c r="Q75" s="284">
        <f t="shared" si="17"/>
        <v>0</v>
      </c>
      <c r="R75" s="284">
        <f t="shared" si="17"/>
        <v>0</v>
      </c>
      <c r="S75" s="207">
        <f t="shared" si="17"/>
        <v>0</v>
      </c>
      <c r="T75" s="171">
        <f t="shared" si="17"/>
        <v>0</v>
      </c>
      <c r="U75" s="172">
        <f t="shared" si="17"/>
        <v>0</v>
      </c>
    </row>
    <row r="76" spans="1:21" ht="47.25">
      <c r="A76" s="105"/>
      <c r="B76" s="199">
        <v>1</v>
      </c>
      <c r="C76" s="92" t="s">
        <v>52</v>
      </c>
      <c r="D76" s="111">
        <v>821100</v>
      </c>
      <c r="E76" s="308">
        <v>0</v>
      </c>
      <c r="F76" s="308">
        <v>0</v>
      </c>
      <c r="G76" s="280">
        <f t="shared" si="3"/>
        <v>0</v>
      </c>
      <c r="H76" s="340">
        <v>0</v>
      </c>
      <c r="I76" s="341">
        <f aca="true" t="shared" si="18" ref="I76:I81">SUM(J76:R76)</f>
        <v>0</v>
      </c>
      <c r="J76" s="310"/>
      <c r="K76" s="310"/>
      <c r="L76" s="310"/>
      <c r="M76" s="310">
        <v>0</v>
      </c>
      <c r="N76" s="310">
        <v>0</v>
      </c>
      <c r="O76" s="310">
        <v>0</v>
      </c>
      <c r="P76" s="310">
        <v>0</v>
      </c>
      <c r="Q76" s="310">
        <v>0</v>
      </c>
      <c r="R76" s="310"/>
      <c r="S76" s="214"/>
      <c r="T76" s="200"/>
      <c r="U76" s="201"/>
    </row>
    <row r="77" spans="1:21" ht="27.75">
      <c r="A77" s="105"/>
      <c r="B77" s="77">
        <v>2</v>
      </c>
      <c r="C77" s="78" t="s">
        <v>23</v>
      </c>
      <c r="D77" s="77">
        <v>821200</v>
      </c>
      <c r="E77" s="308">
        <v>0</v>
      </c>
      <c r="F77" s="308">
        <v>0</v>
      </c>
      <c r="G77" s="280">
        <f t="shared" si="3"/>
        <v>0</v>
      </c>
      <c r="H77" s="289">
        <v>0</v>
      </c>
      <c r="I77" s="341">
        <f t="shared" si="18"/>
        <v>0</v>
      </c>
      <c r="J77" s="310"/>
      <c r="K77" s="310"/>
      <c r="L77" s="310"/>
      <c r="M77" s="310">
        <v>0</v>
      </c>
      <c r="N77" s="310">
        <v>0</v>
      </c>
      <c r="O77" s="310">
        <v>0</v>
      </c>
      <c r="P77" s="310">
        <v>0</v>
      </c>
      <c r="Q77" s="310">
        <v>0</v>
      </c>
      <c r="R77" s="310"/>
      <c r="S77" s="206"/>
      <c r="T77" s="181"/>
      <c r="U77" s="182"/>
    </row>
    <row r="78" spans="1:21" ht="27.75">
      <c r="A78" s="105"/>
      <c r="B78" s="77">
        <v>3</v>
      </c>
      <c r="C78" s="78" t="s">
        <v>24</v>
      </c>
      <c r="D78" s="77">
        <v>821300</v>
      </c>
      <c r="E78" s="308">
        <v>40000</v>
      </c>
      <c r="F78" s="308">
        <v>0</v>
      </c>
      <c r="G78" s="280">
        <f t="shared" si="3"/>
        <v>40000</v>
      </c>
      <c r="H78" s="289">
        <v>0</v>
      </c>
      <c r="I78" s="341">
        <f t="shared" si="18"/>
        <v>40000</v>
      </c>
      <c r="J78" s="310"/>
      <c r="K78" s="310">
        <v>20000</v>
      </c>
      <c r="L78" s="310"/>
      <c r="M78" s="310">
        <v>0</v>
      </c>
      <c r="N78" s="310">
        <v>0</v>
      </c>
      <c r="O78" s="310">
        <v>20000</v>
      </c>
      <c r="P78" s="310">
        <v>0</v>
      </c>
      <c r="Q78" s="310">
        <v>0</v>
      </c>
      <c r="R78" s="310"/>
      <c r="S78" s="206"/>
      <c r="T78" s="181"/>
      <c r="U78" s="182"/>
    </row>
    <row r="79" spans="1:21" ht="27.75">
      <c r="A79" s="105"/>
      <c r="B79" s="77">
        <v>4</v>
      </c>
      <c r="C79" s="88" t="s">
        <v>25</v>
      </c>
      <c r="D79" s="77">
        <v>821400</v>
      </c>
      <c r="E79" s="308">
        <v>0</v>
      </c>
      <c r="F79" s="308">
        <v>0</v>
      </c>
      <c r="G79" s="280">
        <f t="shared" si="3"/>
        <v>0</v>
      </c>
      <c r="H79" s="289">
        <v>0</v>
      </c>
      <c r="I79" s="341">
        <f t="shared" si="18"/>
        <v>0</v>
      </c>
      <c r="J79" s="310"/>
      <c r="K79" s="310"/>
      <c r="L79" s="310"/>
      <c r="M79" s="310">
        <v>0</v>
      </c>
      <c r="N79" s="310">
        <v>0</v>
      </c>
      <c r="O79" s="310">
        <v>0</v>
      </c>
      <c r="P79" s="310">
        <v>0</v>
      </c>
      <c r="Q79" s="310">
        <v>0</v>
      </c>
      <c r="R79" s="310"/>
      <c r="S79" s="206"/>
      <c r="T79" s="181"/>
      <c r="U79" s="182"/>
    </row>
    <row r="80" spans="1:21" ht="27.75">
      <c r="A80" s="105"/>
      <c r="B80" s="77">
        <v>5</v>
      </c>
      <c r="C80" s="88" t="s">
        <v>26</v>
      </c>
      <c r="D80" s="77">
        <v>821500</v>
      </c>
      <c r="E80" s="308">
        <v>0</v>
      </c>
      <c r="F80" s="308">
        <v>0</v>
      </c>
      <c r="G80" s="280">
        <f t="shared" si="3"/>
        <v>0</v>
      </c>
      <c r="H80" s="289">
        <v>0</v>
      </c>
      <c r="I80" s="341">
        <f t="shared" si="18"/>
        <v>0</v>
      </c>
      <c r="J80" s="310"/>
      <c r="K80" s="310"/>
      <c r="L80" s="310"/>
      <c r="M80" s="310">
        <v>0</v>
      </c>
      <c r="N80" s="310">
        <v>0</v>
      </c>
      <c r="O80" s="310">
        <v>0</v>
      </c>
      <c r="P80" s="310">
        <v>0</v>
      </c>
      <c r="Q80" s="310">
        <v>0</v>
      </c>
      <c r="R80" s="310"/>
      <c r="S80" s="206"/>
      <c r="T80" s="181"/>
      <c r="U80" s="182"/>
    </row>
    <row r="81" spans="1:22" ht="27.75">
      <c r="A81" s="105"/>
      <c r="B81" s="77">
        <v>6</v>
      </c>
      <c r="C81" s="88" t="s">
        <v>27</v>
      </c>
      <c r="D81" s="77">
        <v>821600</v>
      </c>
      <c r="E81" s="308">
        <v>0</v>
      </c>
      <c r="F81" s="308">
        <v>0</v>
      </c>
      <c r="G81" s="280">
        <f t="shared" si="3"/>
        <v>0</v>
      </c>
      <c r="H81" s="289">
        <v>0</v>
      </c>
      <c r="I81" s="341">
        <f t="shared" si="18"/>
        <v>0</v>
      </c>
      <c r="J81" s="310"/>
      <c r="K81" s="310"/>
      <c r="L81" s="310"/>
      <c r="M81" s="310">
        <v>0</v>
      </c>
      <c r="N81" s="310">
        <v>0</v>
      </c>
      <c r="O81" s="310">
        <v>0</v>
      </c>
      <c r="P81" s="310">
        <v>0</v>
      </c>
      <c r="Q81" s="310">
        <v>0</v>
      </c>
      <c r="R81" s="310"/>
      <c r="S81" s="206"/>
      <c r="T81" s="181"/>
      <c r="U81" s="182"/>
      <c r="V81" s="6"/>
    </row>
    <row r="82" spans="1:22" ht="46.5" thickBot="1">
      <c r="A82" s="106"/>
      <c r="B82" s="183"/>
      <c r="C82" s="184" t="s">
        <v>90</v>
      </c>
      <c r="D82" s="198"/>
      <c r="E82" s="283">
        <f aca="true" t="shared" si="19" ref="E82:U82">E14+E26+E66+E73+E75</f>
        <v>40000</v>
      </c>
      <c r="F82" s="283">
        <f t="shared" si="19"/>
        <v>0</v>
      </c>
      <c r="G82" s="283">
        <f t="shared" si="19"/>
        <v>40000</v>
      </c>
      <c r="H82" s="342">
        <f t="shared" si="19"/>
        <v>0</v>
      </c>
      <c r="I82" s="283">
        <f t="shared" si="19"/>
        <v>40000</v>
      </c>
      <c r="J82" s="313">
        <f t="shared" si="19"/>
        <v>0</v>
      </c>
      <c r="K82" s="313">
        <f t="shared" si="19"/>
        <v>20000</v>
      </c>
      <c r="L82" s="313">
        <f t="shared" si="19"/>
        <v>0</v>
      </c>
      <c r="M82" s="313">
        <f t="shared" si="19"/>
        <v>0</v>
      </c>
      <c r="N82" s="313">
        <f t="shared" si="19"/>
        <v>0</v>
      </c>
      <c r="O82" s="313">
        <f t="shared" si="19"/>
        <v>20000</v>
      </c>
      <c r="P82" s="313">
        <f t="shared" si="19"/>
        <v>0</v>
      </c>
      <c r="Q82" s="313">
        <f t="shared" si="19"/>
        <v>0</v>
      </c>
      <c r="R82" s="313">
        <f t="shared" si="19"/>
        <v>0</v>
      </c>
      <c r="S82" s="207">
        <f t="shared" si="19"/>
        <v>0</v>
      </c>
      <c r="T82" s="171">
        <f t="shared" si="19"/>
        <v>0</v>
      </c>
      <c r="U82" s="172">
        <f t="shared" si="19"/>
        <v>0</v>
      </c>
      <c r="V82" s="6"/>
    </row>
    <row r="83" spans="1:22" ht="23.25">
      <c r="A83" s="70"/>
      <c r="B83" s="93"/>
      <c r="C83" s="94"/>
      <c r="D83" s="95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64"/>
      <c r="S83" s="64"/>
      <c r="T83" s="64"/>
      <c r="U83" s="64"/>
      <c r="V83" s="6"/>
    </row>
    <row r="84" spans="1:22" ht="23.25">
      <c r="A84" s="70"/>
      <c r="B84" s="93"/>
      <c r="C84" s="94"/>
      <c r="D84" s="95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64"/>
      <c r="S84" s="64"/>
      <c r="T84" s="64"/>
      <c r="U84" s="64"/>
      <c r="V84" s="6"/>
    </row>
    <row r="85" spans="1:22" ht="15.75" customHeight="1">
      <c r="A85" s="70"/>
      <c r="B85" s="97"/>
      <c r="C85" s="619"/>
      <c r="D85" s="619"/>
      <c r="E85" s="619"/>
      <c r="F85" s="619"/>
      <c r="G85" s="619"/>
      <c r="H85" s="619"/>
      <c r="I85" s="619"/>
      <c r="J85" s="619"/>
      <c r="K85" s="619"/>
      <c r="L85" s="619"/>
      <c r="M85" s="619"/>
      <c r="N85" s="619"/>
      <c r="O85" s="619"/>
      <c r="P85" s="619"/>
      <c r="Q85" s="619"/>
      <c r="R85" s="65"/>
      <c r="S85" s="65"/>
      <c r="T85" s="65"/>
      <c r="U85" s="65"/>
      <c r="V85" s="6"/>
    </row>
    <row r="86" spans="1:22" ht="15.75" customHeight="1">
      <c r="A86" s="70"/>
      <c r="B86" s="97"/>
      <c r="C86" s="98"/>
      <c r="D86" s="98"/>
      <c r="E86" s="98"/>
      <c r="F86" s="98"/>
      <c r="G86" s="98"/>
      <c r="H86" s="98"/>
      <c r="I86" s="98"/>
      <c r="K86" s="98"/>
      <c r="L86" s="98"/>
      <c r="M86" s="98"/>
      <c r="N86" s="98"/>
      <c r="O86" s="98"/>
      <c r="P86" s="203"/>
      <c r="Q86" s="203"/>
      <c r="R86" s="66"/>
      <c r="S86" s="66"/>
      <c r="T86" s="66"/>
      <c r="U86" s="66"/>
      <c r="V86" s="6"/>
    </row>
    <row r="87" spans="1:22" ht="27" customHeight="1">
      <c r="A87" s="70"/>
      <c r="B87" s="97"/>
      <c r="C87" s="98"/>
      <c r="D87" s="98"/>
      <c r="E87" s="98"/>
      <c r="F87" s="98"/>
      <c r="G87" s="98"/>
      <c r="H87" s="98"/>
      <c r="I87" s="98"/>
      <c r="K87" s="98"/>
      <c r="L87" s="98"/>
      <c r="M87" s="98"/>
      <c r="N87" s="98"/>
      <c r="O87" s="98"/>
      <c r="P87" s="98"/>
      <c r="Q87" s="98" t="s">
        <v>55</v>
      </c>
      <c r="R87" s="65"/>
      <c r="S87" s="65"/>
      <c r="T87" s="65"/>
      <c r="U87" s="65"/>
      <c r="V87" s="6"/>
    </row>
    <row r="88" spans="2:22" ht="15" customHeight="1">
      <c r="B88" s="56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56"/>
      <c r="Q88" s="68"/>
      <c r="R88" s="68"/>
      <c r="S88" s="56"/>
      <c r="T88" s="69" t="s">
        <v>55</v>
      </c>
      <c r="U88" s="51"/>
      <c r="V88" s="6"/>
    </row>
    <row r="89" spans="2:21" ht="1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2:21" ht="18.7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5"/>
      <c r="R90" s="3"/>
      <c r="S90" s="6"/>
      <c r="T90" s="5"/>
      <c r="U90" s="10"/>
    </row>
    <row r="91" spans="2:21" ht="1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2:21" ht="1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</sheetData>
  <sheetProtection password="C5C5" sheet="1" formatCells="0" formatColumns="0" formatRows="0"/>
  <mergeCells count="17">
    <mergeCell ref="C85:Q85"/>
    <mergeCell ref="D8:L8"/>
    <mergeCell ref="B10:B12"/>
    <mergeCell ref="C10:C12"/>
    <mergeCell ref="D10:D12"/>
    <mergeCell ref="E10:E12"/>
    <mergeCell ref="F10:F12"/>
    <mergeCell ref="G10:G12"/>
    <mergeCell ref="H10:H12"/>
    <mergeCell ref="I10:I12"/>
    <mergeCell ref="J10:U11"/>
    <mergeCell ref="B1:U1"/>
    <mergeCell ref="S2:T3"/>
    <mergeCell ref="B3:C3"/>
    <mergeCell ref="D3:Q3"/>
    <mergeCell ref="B6:Q6"/>
    <mergeCell ref="D7:O7"/>
  </mergeCells>
  <printOptions/>
  <pageMargins left="0.3937007874015748" right="0.3937007874015748" top="0.35433070866141736" bottom="0.2362204724409449" header="0.31496062992125984" footer="0.1968503937007874"/>
  <pageSetup fitToHeight="0" fitToWidth="1" horizontalDpi="600" verticalDpi="600" orientation="landscape" paperSize="9" scale="27" r:id="rId1"/>
  <headerFooter>
    <oddFooter>&amp;C&amp;A&amp;RPage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92"/>
  <sheetViews>
    <sheetView tabSelected="1" view="pageBreakPreview" zoomScale="48" zoomScaleNormal="60" zoomScaleSheetLayoutView="48" workbookViewId="0" topLeftCell="B1">
      <selection activeCell="P81" sqref="P81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8" width="25.7109375" style="4" customWidth="1"/>
    <col min="19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605" t="s">
        <v>53</v>
      </c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606"/>
      <c r="N1" s="606"/>
      <c r="O1" s="606"/>
      <c r="P1" s="606"/>
      <c r="Q1" s="606"/>
      <c r="R1" s="606"/>
      <c r="S1" s="606"/>
      <c r="T1" s="606"/>
      <c r="U1" s="606"/>
    </row>
    <row r="2" spans="2:21" ht="31.5" customHeight="1">
      <c r="B2" s="51"/>
      <c r="C2" s="51"/>
      <c r="D2" s="51"/>
      <c r="E2" s="51"/>
      <c r="F2" s="51"/>
      <c r="G2" s="51"/>
      <c r="H2" s="51"/>
      <c r="I2" s="51"/>
      <c r="J2" s="51"/>
      <c r="M2" s="51"/>
      <c r="N2" s="51"/>
      <c r="O2" s="51"/>
      <c r="P2" s="52" t="s">
        <v>54</v>
      </c>
      <c r="Q2" s="497" t="s">
        <v>126</v>
      </c>
      <c r="R2" s="51"/>
      <c r="S2" s="607" t="s">
        <v>54</v>
      </c>
      <c r="T2" s="607"/>
      <c r="U2" s="202"/>
    </row>
    <row r="3" spans="2:21" ht="31.5" customHeight="1">
      <c r="B3" s="605" t="s">
        <v>58</v>
      </c>
      <c r="C3" s="605"/>
      <c r="D3" s="608" t="s">
        <v>127</v>
      </c>
      <c r="E3" s="608"/>
      <c r="F3" s="608"/>
      <c r="G3" s="608"/>
      <c r="H3" s="608"/>
      <c r="I3" s="608"/>
      <c r="J3" s="608"/>
      <c r="K3" s="608"/>
      <c r="L3" s="608"/>
      <c r="M3" s="608"/>
      <c r="N3" s="608"/>
      <c r="O3" s="608"/>
      <c r="P3" s="608"/>
      <c r="Q3" s="608"/>
      <c r="R3" s="50"/>
      <c r="S3" s="607"/>
      <c r="T3" s="607"/>
      <c r="U3" s="53"/>
    </row>
    <row r="4" spans="2:21" ht="21"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2" t="s">
        <v>63</v>
      </c>
      <c r="Q4" s="53" t="s">
        <v>71</v>
      </c>
      <c r="R4" s="54"/>
      <c r="S4" s="55"/>
      <c r="T4" s="56"/>
      <c r="U4" s="57"/>
    </row>
    <row r="5" spans="2:21" ht="30" customHeight="1">
      <c r="B5" s="58" t="s">
        <v>70</v>
      </c>
      <c r="C5" s="58"/>
      <c r="D5" s="58"/>
      <c r="E5" s="58"/>
      <c r="F5" s="58"/>
      <c r="G5" s="58"/>
      <c r="H5" s="58"/>
      <c r="I5" s="58"/>
      <c r="J5" s="58"/>
      <c r="M5" s="58"/>
      <c r="N5" s="58"/>
      <c r="O5" s="58"/>
      <c r="P5" s="52" t="s">
        <v>65</v>
      </c>
      <c r="Q5" s="99" t="s">
        <v>265</v>
      </c>
      <c r="R5" s="52"/>
      <c r="S5" s="52" t="s">
        <v>63</v>
      </c>
      <c r="T5" s="52"/>
      <c r="U5" s="59"/>
    </row>
    <row r="6" spans="2:21" ht="21" customHeight="1">
      <c r="B6" s="630"/>
      <c r="C6" s="630"/>
      <c r="D6" s="630"/>
      <c r="E6" s="630"/>
      <c r="F6" s="630"/>
      <c r="G6" s="630"/>
      <c r="H6" s="630"/>
      <c r="I6" s="630"/>
      <c r="J6" s="630"/>
      <c r="K6" s="630"/>
      <c r="L6" s="630"/>
      <c r="M6" s="630"/>
      <c r="N6" s="630"/>
      <c r="O6" s="630"/>
      <c r="P6" s="630"/>
      <c r="Q6" s="630"/>
      <c r="R6" s="60"/>
      <c r="S6" s="202"/>
      <c r="T6" s="202"/>
      <c r="U6" s="61"/>
    </row>
    <row r="7" spans="2:21" ht="22.5" customHeight="1">
      <c r="B7" s="52" t="s">
        <v>64</v>
      </c>
      <c r="C7" s="52"/>
      <c r="D7" s="631" t="s">
        <v>263</v>
      </c>
      <c r="E7" s="631"/>
      <c r="F7" s="631"/>
      <c r="G7" s="631"/>
      <c r="H7" s="631"/>
      <c r="I7" s="631"/>
      <c r="J7" s="631"/>
      <c r="K7" s="631"/>
      <c r="L7" s="631"/>
      <c r="M7" s="631"/>
      <c r="N7" s="631"/>
      <c r="O7" s="631"/>
      <c r="P7" s="102"/>
      <c r="Q7" s="102"/>
      <c r="R7" s="52"/>
      <c r="S7" s="52" t="s">
        <v>65</v>
      </c>
      <c r="T7" s="52"/>
      <c r="U7" s="53"/>
    </row>
    <row r="8" spans="2:21" ht="8.25" customHeight="1">
      <c r="B8" s="101"/>
      <c r="C8" s="101"/>
      <c r="D8" s="610"/>
      <c r="E8" s="610"/>
      <c r="F8" s="610"/>
      <c r="G8" s="610"/>
      <c r="H8" s="610"/>
      <c r="I8" s="610"/>
      <c r="J8" s="610"/>
      <c r="K8" s="610"/>
      <c r="L8" s="610"/>
      <c r="M8" s="113"/>
      <c r="N8" s="113"/>
      <c r="O8" s="113"/>
      <c r="P8" s="113"/>
      <c r="Q8" s="113"/>
      <c r="R8" s="52"/>
      <c r="S8" s="52" t="s">
        <v>65</v>
      </c>
      <c r="T8" s="52"/>
      <c r="U8" s="53"/>
    </row>
    <row r="9" spans="2:21" ht="9" customHeight="1" thickBot="1"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62"/>
    </row>
    <row r="10" spans="1:21" s="33" customFormat="1" ht="59.25" customHeight="1">
      <c r="A10" s="103"/>
      <c r="B10" s="620" t="s">
        <v>97</v>
      </c>
      <c r="C10" s="623" t="s">
        <v>72</v>
      </c>
      <c r="D10" s="620" t="s">
        <v>1</v>
      </c>
      <c r="E10" s="611" t="s">
        <v>275</v>
      </c>
      <c r="F10" s="611" t="s">
        <v>267</v>
      </c>
      <c r="G10" s="611" t="s">
        <v>268</v>
      </c>
      <c r="H10" s="611" t="s">
        <v>276</v>
      </c>
      <c r="I10" s="611" t="s">
        <v>273</v>
      </c>
      <c r="J10" s="585" t="s">
        <v>78</v>
      </c>
      <c r="K10" s="614"/>
      <c r="L10" s="614"/>
      <c r="M10" s="614"/>
      <c r="N10" s="614"/>
      <c r="O10" s="614"/>
      <c r="P10" s="614"/>
      <c r="Q10" s="614"/>
      <c r="R10" s="614"/>
      <c r="S10" s="614"/>
      <c r="T10" s="614"/>
      <c r="U10" s="615"/>
    </row>
    <row r="11" spans="1:21" s="33" customFormat="1" ht="17.25" customHeight="1" thickBot="1">
      <c r="A11" s="104"/>
      <c r="B11" s="621"/>
      <c r="C11" s="624"/>
      <c r="D11" s="621"/>
      <c r="E11" s="612"/>
      <c r="F11" s="612"/>
      <c r="G11" s="612"/>
      <c r="H11" s="612"/>
      <c r="I11" s="612"/>
      <c r="J11" s="616"/>
      <c r="K11" s="617"/>
      <c r="L11" s="617"/>
      <c r="M11" s="617"/>
      <c r="N11" s="617"/>
      <c r="O11" s="617"/>
      <c r="P11" s="617"/>
      <c r="Q11" s="617"/>
      <c r="R11" s="617"/>
      <c r="S11" s="617"/>
      <c r="T11" s="617"/>
      <c r="U11" s="618"/>
    </row>
    <row r="12" spans="1:21" s="33" customFormat="1" ht="87.75" customHeight="1" thickBot="1">
      <c r="A12" s="104"/>
      <c r="B12" s="622"/>
      <c r="C12" s="625"/>
      <c r="D12" s="622"/>
      <c r="E12" s="613"/>
      <c r="F12" s="613"/>
      <c r="G12" s="613"/>
      <c r="H12" s="613"/>
      <c r="I12" s="613"/>
      <c r="J12" s="173" t="s">
        <v>33</v>
      </c>
      <c r="K12" s="173" t="s">
        <v>34</v>
      </c>
      <c r="L12" s="173" t="s">
        <v>35</v>
      </c>
      <c r="M12" s="174" t="s">
        <v>36</v>
      </c>
      <c r="N12" s="174" t="s">
        <v>37</v>
      </c>
      <c r="O12" s="174" t="s">
        <v>38</v>
      </c>
      <c r="P12" s="174" t="s">
        <v>56</v>
      </c>
      <c r="Q12" s="174" t="s">
        <v>57</v>
      </c>
      <c r="R12" s="174" t="s">
        <v>39</v>
      </c>
      <c r="S12" s="174" t="s">
        <v>56</v>
      </c>
      <c r="T12" s="174" t="s">
        <v>57</v>
      </c>
      <c r="U12" s="174" t="s">
        <v>39</v>
      </c>
    </row>
    <row r="13" spans="1:21" s="33" customFormat="1" ht="21" thickBot="1">
      <c r="A13" s="104"/>
      <c r="B13" s="175">
        <v>1</v>
      </c>
      <c r="C13" s="175">
        <v>2</v>
      </c>
      <c r="D13" s="175">
        <v>3</v>
      </c>
      <c r="E13" s="176">
        <v>4</v>
      </c>
      <c r="F13" s="176">
        <v>5</v>
      </c>
      <c r="G13" s="176" t="s">
        <v>80</v>
      </c>
      <c r="H13" s="350">
        <v>7</v>
      </c>
      <c r="I13" s="350" t="s">
        <v>123</v>
      </c>
      <c r="J13" s="204">
        <v>9</v>
      </c>
      <c r="K13" s="204">
        <v>10</v>
      </c>
      <c r="L13" s="204">
        <v>11</v>
      </c>
      <c r="M13" s="204">
        <v>9</v>
      </c>
      <c r="N13" s="204">
        <v>10</v>
      </c>
      <c r="O13" s="204">
        <v>11</v>
      </c>
      <c r="P13" s="204">
        <v>12</v>
      </c>
      <c r="Q13" s="204">
        <v>13</v>
      </c>
      <c r="R13" s="204">
        <v>14</v>
      </c>
      <c r="S13" s="176">
        <v>16</v>
      </c>
      <c r="T13" s="176">
        <v>17</v>
      </c>
      <c r="U13" s="176">
        <v>18</v>
      </c>
    </row>
    <row r="14" spans="1:21" ht="27">
      <c r="A14" s="105"/>
      <c r="B14" s="177" t="s">
        <v>7</v>
      </c>
      <c r="C14" s="178" t="s">
        <v>62</v>
      </c>
      <c r="D14" s="179"/>
      <c r="E14" s="276">
        <f>SUM(E15:E25)</f>
        <v>0</v>
      </c>
      <c r="F14" s="276">
        <f>SUM(F15:F25)</f>
        <v>0</v>
      </c>
      <c r="G14" s="276">
        <f>SUM(G15:G25)</f>
        <v>0</v>
      </c>
      <c r="H14" s="276">
        <f>SUM(H15:H25)</f>
        <v>0</v>
      </c>
      <c r="I14" s="276">
        <f aca="true" t="shared" si="0" ref="I14:U14">SUM(I15:I25)</f>
        <v>0</v>
      </c>
      <c r="J14" s="277">
        <f t="shared" si="0"/>
        <v>0</v>
      </c>
      <c r="K14" s="278">
        <f t="shared" si="0"/>
        <v>0</v>
      </c>
      <c r="L14" s="278">
        <f t="shared" si="0"/>
        <v>0</v>
      </c>
      <c r="M14" s="278">
        <f t="shared" si="0"/>
        <v>0</v>
      </c>
      <c r="N14" s="278">
        <f t="shared" si="0"/>
        <v>0</v>
      </c>
      <c r="O14" s="278">
        <f t="shared" si="0"/>
        <v>0</v>
      </c>
      <c r="P14" s="278">
        <f t="shared" si="0"/>
        <v>0</v>
      </c>
      <c r="Q14" s="278">
        <f t="shared" si="0"/>
        <v>0</v>
      </c>
      <c r="R14" s="279">
        <f t="shared" si="0"/>
        <v>0</v>
      </c>
      <c r="S14" s="205">
        <f t="shared" si="0"/>
        <v>0</v>
      </c>
      <c r="T14" s="169">
        <f t="shared" si="0"/>
        <v>0</v>
      </c>
      <c r="U14" s="170">
        <f t="shared" si="0"/>
        <v>0</v>
      </c>
    </row>
    <row r="15" spans="1:27" ht="27.75">
      <c r="A15" s="105"/>
      <c r="B15" s="180">
        <v>1</v>
      </c>
      <c r="C15" s="78" t="s">
        <v>20</v>
      </c>
      <c r="D15" s="180">
        <v>611100</v>
      </c>
      <c r="E15" s="287">
        <v>0</v>
      </c>
      <c r="F15" s="287">
        <f>G15</f>
        <v>0</v>
      </c>
      <c r="G15" s="280">
        <f>SUM(H15:I15)</f>
        <v>0</v>
      </c>
      <c r="H15" s="287">
        <v>0</v>
      </c>
      <c r="I15" s="280">
        <f aca="true" t="shared" si="1" ref="I15:I24">SUM(J15:R15)</f>
        <v>0</v>
      </c>
      <c r="J15" s="288"/>
      <c r="K15" s="288"/>
      <c r="L15" s="288"/>
      <c r="M15" s="288">
        <v>0</v>
      </c>
      <c r="N15" s="288">
        <v>0</v>
      </c>
      <c r="O15" s="288">
        <v>0</v>
      </c>
      <c r="P15" s="288">
        <v>0</v>
      </c>
      <c r="Q15" s="288">
        <v>0</v>
      </c>
      <c r="R15" s="288">
        <v>0</v>
      </c>
      <c r="S15" s="206"/>
      <c r="T15" s="181"/>
      <c r="U15" s="182"/>
      <c r="V15" s="46"/>
      <c r="W15" s="46"/>
      <c r="X15" s="46"/>
      <c r="Y15" s="46"/>
      <c r="AA15" s="46"/>
    </row>
    <row r="16" spans="1:27" ht="47.25">
      <c r="A16" s="105"/>
      <c r="B16" s="77">
        <v>2</v>
      </c>
      <c r="C16" s="76" t="s">
        <v>40</v>
      </c>
      <c r="D16" s="77">
        <v>611200</v>
      </c>
      <c r="E16" s="287">
        <v>0</v>
      </c>
      <c r="F16" s="287">
        <f aca="true" t="shared" si="2" ref="F16:F25">G16</f>
        <v>0</v>
      </c>
      <c r="G16" s="280">
        <f aca="true" t="shared" si="3" ref="G16:G81">SUM(H16:I16)</f>
        <v>0</v>
      </c>
      <c r="H16" s="287">
        <v>0</v>
      </c>
      <c r="I16" s="280">
        <f t="shared" si="1"/>
        <v>0</v>
      </c>
      <c r="J16" s="288"/>
      <c r="K16" s="288"/>
      <c r="L16" s="288"/>
      <c r="M16" s="288">
        <v>0</v>
      </c>
      <c r="N16" s="288">
        <v>0</v>
      </c>
      <c r="O16" s="288">
        <v>0</v>
      </c>
      <c r="P16" s="288">
        <v>0</v>
      </c>
      <c r="Q16" s="288">
        <v>0</v>
      </c>
      <c r="R16" s="288">
        <v>0</v>
      </c>
      <c r="S16" s="206"/>
      <c r="T16" s="181"/>
      <c r="U16" s="182"/>
      <c r="V16" s="46"/>
      <c r="W16" s="46"/>
      <c r="X16" s="46"/>
      <c r="Y16" s="46"/>
      <c r="AA16" s="46"/>
    </row>
    <row r="17" spans="1:27" ht="27.75">
      <c r="A17" s="105"/>
      <c r="B17" s="77">
        <v>3</v>
      </c>
      <c r="C17" s="78" t="s">
        <v>8</v>
      </c>
      <c r="D17" s="77">
        <v>613100</v>
      </c>
      <c r="E17" s="287">
        <v>0</v>
      </c>
      <c r="F17" s="287">
        <f t="shared" si="2"/>
        <v>0</v>
      </c>
      <c r="G17" s="280">
        <f t="shared" si="3"/>
        <v>0</v>
      </c>
      <c r="H17" s="287">
        <v>0</v>
      </c>
      <c r="I17" s="280">
        <f t="shared" si="1"/>
        <v>0</v>
      </c>
      <c r="J17" s="288"/>
      <c r="K17" s="288"/>
      <c r="L17" s="288"/>
      <c r="M17" s="288">
        <v>0</v>
      </c>
      <c r="N17" s="288">
        <v>0</v>
      </c>
      <c r="O17" s="288">
        <v>0</v>
      </c>
      <c r="P17" s="288">
        <v>0</v>
      </c>
      <c r="Q17" s="288">
        <v>0</v>
      </c>
      <c r="R17" s="288">
        <v>0</v>
      </c>
      <c r="S17" s="206"/>
      <c r="T17" s="181"/>
      <c r="U17" s="182"/>
      <c r="V17" s="46"/>
      <c r="W17" s="46"/>
      <c r="X17" s="46"/>
      <c r="Y17" s="46"/>
      <c r="AA17" s="46"/>
    </row>
    <row r="18" spans="1:27" ht="27.75">
      <c r="A18" s="105"/>
      <c r="B18" s="77">
        <v>4</v>
      </c>
      <c r="C18" s="76" t="s">
        <v>41</v>
      </c>
      <c r="D18" s="77">
        <v>613200</v>
      </c>
      <c r="E18" s="287">
        <v>0</v>
      </c>
      <c r="F18" s="287">
        <f t="shared" si="2"/>
        <v>0</v>
      </c>
      <c r="G18" s="280">
        <f t="shared" si="3"/>
        <v>0</v>
      </c>
      <c r="H18" s="287">
        <v>0</v>
      </c>
      <c r="I18" s="280">
        <f t="shared" si="1"/>
        <v>0</v>
      </c>
      <c r="J18" s="288"/>
      <c r="K18" s="288"/>
      <c r="L18" s="288"/>
      <c r="M18" s="288">
        <v>0</v>
      </c>
      <c r="N18" s="288">
        <v>0</v>
      </c>
      <c r="O18" s="288">
        <v>0</v>
      </c>
      <c r="P18" s="288">
        <v>0</v>
      </c>
      <c r="Q18" s="288">
        <v>0</v>
      </c>
      <c r="R18" s="288">
        <v>0</v>
      </c>
      <c r="S18" s="206"/>
      <c r="T18" s="181"/>
      <c r="U18" s="182"/>
      <c r="V18" s="46"/>
      <c r="W18" s="46"/>
      <c r="X18" s="46"/>
      <c r="Y18" s="46"/>
      <c r="AA18" s="46"/>
    </row>
    <row r="19" spans="1:27" ht="27.75">
      <c r="A19" s="105"/>
      <c r="B19" s="77">
        <v>5</v>
      </c>
      <c r="C19" s="76" t="s">
        <v>9</v>
      </c>
      <c r="D19" s="77">
        <v>613300</v>
      </c>
      <c r="E19" s="287">
        <v>0</v>
      </c>
      <c r="F19" s="287">
        <f t="shared" si="2"/>
        <v>0</v>
      </c>
      <c r="G19" s="280">
        <f t="shared" si="3"/>
        <v>0</v>
      </c>
      <c r="H19" s="287">
        <v>0</v>
      </c>
      <c r="I19" s="280">
        <f t="shared" si="1"/>
        <v>0</v>
      </c>
      <c r="J19" s="288"/>
      <c r="K19" s="288"/>
      <c r="L19" s="288"/>
      <c r="M19" s="288">
        <v>0</v>
      </c>
      <c r="N19" s="288">
        <v>0</v>
      </c>
      <c r="O19" s="288">
        <v>0</v>
      </c>
      <c r="P19" s="288">
        <v>0</v>
      </c>
      <c r="Q19" s="288">
        <v>0</v>
      </c>
      <c r="R19" s="288">
        <v>0</v>
      </c>
      <c r="S19" s="206"/>
      <c r="T19" s="181"/>
      <c r="U19" s="182"/>
      <c r="V19" s="46"/>
      <c r="W19" s="46"/>
      <c r="X19" s="46"/>
      <c r="Y19" s="46"/>
      <c r="AA19" s="46"/>
    </row>
    <row r="20" spans="1:27" ht="27.75">
      <c r="A20" s="105"/>
      <c r="B20" s="77">
        <v>6</v>
      </c>
      <c r="C20" s="78" t="s">
        <v>21</v>
      </c>
      <c r="D20" s="77">
        <v>613400</v>
      </c>
      <c r="E20" s="287">
        <v>0</v>
      </c>
      <c r="F20" s="287">
        <f t="shared" si="2"/>
        <v>0</v>
      </c>
      <c r="G20" s="280">
        <f t="shared" si="3"/>
        <v>0</v>
      </c>
      <c r="H20" s="287">
        <v>0</v>
      </c>
      <c r="I20" s="280">
        <f t="shared" si="1"/>
        <v>0</v>
      </c>
      <c r="J20" s="288"/>
      <c r="K20" s="288"/>
      <c r="L20" s="288"/>
      <c r="M20" s="288">
        <v>0</v>
      </c>
      <c r="N20" s="288">
        <v>0</v>
      </c>
      <c r="O20" s="288">
        <v>0</v>
      </c>
      <c r="P20" s="288">
        <v>0</v>
      </c>
      <c r="Q20" s="288">
        <v>0</v>
      </c>
      <c r="R20" s="288">
        <v>0</v>
      </c>
      <c r="S20" s="206"/>
      <c r="T20" s="181"/>
      <c r="U20" s="182"/>
      <c r="V20" s="46"/>
      <c r="W20" s="46"/>
      <c r="X20" s="46"/>
      <c r="Y20" s="46"/>
      <c r="AA20" s="46"/>
    </row>
    <row r="21" spans="1:27" ht="27.75">
      <c r="A21" s="105"/>
      <c r="B21" s="77">
        <v>7</v>
      </c>
      <c r="C21" s="76" t="s">
        <v>22</v>
      </c>
      <c r="D21" s="77">
        <v>613500</v>
      </c>
      <c r="E21" s="287">
        <v>0</v>
      </c>
      <c r="F21" s="287">
        <f t="shared" si="2"/>
        <v>0</v>
      </c>
      <c r="G21" s="280">
        <f t="shared" si="3"/>
        <v>0</v>
      </c>
      <c r="H21" s="287">
        <v>0</v>
      </c>
      <c r="I21" s="280">
        <f t="shared" si="1"/>
        <v>0</v>
      </c>
      <c r="J21" s="288"/>
      <c r="K21" s="288"/>
      <c r="L21" s="288"/>
      <c r="M21" s="288">
        <v>0</v>
      </c>
      <c r="N21" s="288">
        <v>0</v>
      </c>
      <c r="O21" s="288">
        <v>0</v>
      </c>
      <c r="P21" s="288">
        <v>0</v>
      </c>
      <c r="Q21" s="288">
        <v>0</v>
      </c>
      <c r="R21" s="288">
        <v>0</v>
      </c>
      <c r="S21" s="206"/>
      <c r="T21" s="181"/>
      <c r="U21" s="182"/>
      <c r="V21" s="46"/>
      <c r="W21" s="46"/>
      <c r="X21" s="46"/>
      <c r="Y21" s="46"/>
      <c r="AA21" s="46"/>
    </row>
    <row r="22" spans="1:27" ht="27.75">
      <c r="A22" s="105"/>
      <c r="B22" s="77">
        <v>8</v>
      </c>
      <c r="C22" s="78" t="s">
        <v>59</v>
      </c>
      <c r="D22" s="77">
        <v>613600</v>
      </c>
      <c r="E22" s="287">
        <v>0</v>
      </c>
      <c r="F22" s="287">
        <f t="shared" si="2"/>
        <v>0</v>
      </c>
      <c r="G22" s="280">
        <f t="shared" si="3"/>
        <v>0</v>
      </c>
      <c r="H22" s="287">
        <v>0</v>
      </c>
      <c r="I22" s="280">
        <f t="shared" si="1"/>
        <v>0</v>
      </c>
      <c r="J22" s="288"/>
      <c r="K22" s="288"/>
      <c r="L22" s="288"/>
      <c r="M22" s="288">
        <v>0</v>
      </c>
      <c r="N22" s="288">
        <v>0</v>
      </c>
      <c r="O22" s="288">
        <v>0</v>
      </c>
      <c r="P22" s="288">
        <v>0</v>
      </c>
      <c r="Q22" s="288">
        <v>0</v>
      </c>
      <c r="R22" s="288">
        <v>0</v>
      </c>
      <c r="S22" s="206"/>
      <c r="T22" s="181"/>
      <c r="U22" s="182"/>
      <c r="V22" s="46"/>
      <c r="W22" s="46"/>
      <c r="X22" s="46"/>
      <c r="Y22" s="46"/>
      <c r="AA22" s="46"/>
    </row>
    <row r="23" spans="1:27" ht="27.75">
      <c r="A23" s="105"/>
      <c r="B23" s="77">
        <v>9</v>
      </c>
      <c r="C23" s="78" t="s">
        <v>10</v>
      </c>
      <c r="D23" s="77">
        <v>613700</v>
      </c>
      <c r="E23" s="287">
        <v>0</v>
      </c>
      <c r="F23" s="287">
        <f t="shared" si="2"/>
        <v>0</v>
      </c>
      <c r="G23" s="280">
        <f t="shared" si="3"/>
        <v>0</v>
      </c>
      <c r="H23" s="287">
        <v>0</v>
      </c>
      <c r="I23" s="280">
        <f t="shared" si="1"/>
        <v>0</v>
      </c>
      <c r="J23" s="288"/>
      <c r="K23" s="288"/>
      <c r="L23" s="288"/>
      <c r="M23" s="288">
        <v>0</v>
      </c>
      <c r="N23" s="288">
        <v>0</v>
      </c>
      <c r="O23" s="288">
        <v>0</v>
      </c>
      <c r="P23" s="288">
        <v>0</v>
      </c>
      <c r="Q23" s="288">
        <v>0</v>
      </c>
      <c r="R23" s="288">
        <v>0</v>
      </c>
      <c r="S23" s="206"/>
      <c r="T23" s="181"/>
      <c r="U23" s="182"/>
      <c r="V23" s="46"/>
      <c r="W23" s="46"/>
      <c r="X23" s="46"/>
      <c r="Y23" s="46"/>
      <c r="AA23" s="46"/>
    </row>
    <row r="24" spans="1:27" ht="47.25">
      <c r="A24" s="105"/>
      <c r="B24" s="77">
        <v>10</v>
      </c>
      <c r="C24" s="76" t="s">
        <v>42</v>
      </c>
      <c r="D24" s="77">
        <v>613800</v>
      </c>
      <c r="E24" s="287">
        <v>0</v>
      </c>
      <c r="F24" s="287">
        <f t="shared" si="2"/>
        <v>0</v>
      </c>
      <c r="G24" s="280">
        <f t="shared" si="3"/>
        <v>0</v>
      </c>
      <c r="H24" s="287">
        <v>0</v>
      </c>
      <c r="I24" s="280">
        <f t="shared" si="1"/>
        <v>0</v>
      </c>
      <c r="J24" s="288"/>
      <c r="K24" s="288"/>
      <c r="L24" s="288"/>
      <c r="M24" s="288">
        <v>0</v>
      </c>
      <c r="N24" s="288">
        <v>0</v>
      </c>
      <c r="O24" s="288">
        <v>0</v>
      </c>
      <c r="P24" s="288">
        <v>0</v>
      </c>
      <c r="Q24" s="288">
        <v>0</v>
      </c>
      <c r="R24" s="288">
        <v>0</v>
      </c>
      <c r="S24" s="206"/>
      <c r="T24" s="181"/>
      <c r="U24" s="182"/>
      <c r="V24" s="46"/>
      <c r="W24" s="46"/>
      <c r="X24" s="46"/>
      <c r="Y24" s="46"/>
      <c r="AA24" s="46"/>
    </row>
    <row r="25" spans="1:27" ht="27.75">
      <c r="A25" s="105"/>
      <c r="B25" s="77">
        <v>11</v>
      </c>
      <c r="C25" s="76" t="s">
        <v>11</v>
      </c>
      <c r="D25" s="77">
        <v>613900</v>
      </c>
      <c r="E25" s="287">
        <v>0</v>
      </c>
      <c r="F25" s="287">
        <f t="shared" si="2"/>
        <v>0</v>
      </c>
      <c r="G25" s="280">
        <f t="shared" si="3"/>
        <v>0</v>
      </c>
      <c r="H25" s="287">
        <v>0</v>
      </c>
      <c r="I25" s="280">
        <f>SUM(J25:R25)</f>
        <v>0</v>
      </c>
      <c r="J25" s="288"/>
      <c r="K25" s="288"/>
      <c r="L25" s="288"/>
      <c r="M25" s="288">
        <v>0</v>
      </c>
      <c r="N25" s="288">
        <v>0</v>
      </c>
      <c r="O25" s="288">
        <v>0</v>
      </c>
      <c r="P25" s="288">
        <v>0</v>
      </c>
      <c r="Q25" s="288">
        <v>0</v>
      </c>
      <c r="R25" s="288">
        <v>0</v>
      </c>
      <c r="S25" s="206"/>
      <c r="T25" s="181"/>
      <c r="U25" s="182"/>
      <c r="V25" s="46"/>
      <c r="W25" s="46"/>
      <c r="X25" s="46"/>
      <c r="Y25" s="46"/>
      <c r="AA25" s="46"/>
    </row>
    <row r="26" spans="1:24" ht="46.5" thickBot="1">
      <c r="A26" s="105"/>
      <c r="B26" s="183" t="s">
        <v>12</v>
      </c>
      <c r="C26" s="184" t="s">
        <v>61</v>
      </c>
      <c r="D26" s="185">
        <v>614000</v>
      </c>
      <c r="E26" s="283">
        <f aca="true" t="shared" si="4" ref="E26:U26">E27+E38+E44+E59+E62+E64</f>
        <v>0</v>
      </c>
      <c r="F26" s="283">
        <f t="shared" si="4"/>
        <v>0</v>
      </c>
      <c r="G26" s="283">
        <f t="shared" si="4"/>
        <v>0</v>
      </c>
      <c r="H26" s="283">
        <f t="shared" si="4"/>
        <v>0</v>
      </c>
      <c r="I26" s="283">
        <f t="shared" si="4"/>
        <v>0</v>
      </c>
      <c r="J26" s="284">
        <f t="shared" si="4"/>
        <v>0</v>
      </c>
      <c r="K26" s="284">
        <f t="shared" si="4"/>
        <v>0</v>
      </c>
      <c r="L26" s="284">
        <f t="shared" si="4"/>
        <v>0</v>
      </c>
      <c r="M26" s="284">
        <f t="shared" si="4"/>
        <v>0</v>
      </c>
      <c r="N26" s="284">
        <f t="shared" si="4"/>
        <v>0</v>
      </c>
      <c r="O26" s="284">
        <f t="shared" si="4"/>
        <v>0</v>
      </c>
      <c r="P26" s="284">
        <f t="shared" si="4"/>
        <v>0</v>
      </c>
      <c r="Q26" s="284">
        <f t="shared" si="4"/>
        <v>0</v>
      </c>
      <c r="R26" s="284">
        <f t="shared" si="4"/>
        <v>0</v>
      </c>
      <c r="S26" s="207">
        <f t="shared" si="4"/>
        <v>0</v>
      </c>
      <c r="T26" s="171">
        <f t="shared" si="4"/>
        <v>0</v>
      </c>
      <c r="U26" s="172">
        <f t="shared" si="4"/>
        <v>0</v>
      </c>
      <c r="W26" s="46"/>
      <c r="X26" s="46"/>
    </row>
    <row r="27" spans="1:21" ht="27.75">
      <c r="A27" s="105"/>
      <c r="B27" s="186">
        <v>1</v>
      </c>
      <c r="C27" s="83" t="s">
        <v>43</v>
      </c>
      <c r="D27" s="109">
        <v>614100</v>
      </c>
      <c r="E27" s="291">
        <f>SUM(E28:E37)</f>
        <v>0</v>
      </c>
      <c r="F27" s="291">
        <f aca="true" t="shared" si="5" ref="F27:R27">SUM(F28:F37)</f>
        <v>0</v>
      </c>
      <c r="G27" s="291">
        <f t="shared" si="5"/>
        <v>0</v>
      </c>
      <c r="H27" s="291">
        <f t="shared" si="5"/>
        <v>0</v>
      </c>
      <c r="I27" s="291">
        <f t="shared" si="5"/>
        <v>0</v>
      </c>
      <c r="J27" s="292">
        <f t="shared" si="5"/>
        <v>0</v>
      </c>
      <c r="K27" s="292">
        <f t="shared" si="5"/>
        <v>0</v>
      </c>
      <c r="L27" s="292">
        <f t="shared" si="5"/>
        <v>0</v>
      </c>
      <c r="M27" s="292">
        <f t="shared" si="5"/>
        <v>0</v>
      </c>
      <c r="N27" s="292">
        <f t="shared" si="5"/>
        <v>0</v>
      </c>
      <c r="O27" s="292">
        <f t="shared" si="5"/>
        <v>0</v>
      </c>
      <c r="P27" s="292">
        <f t="shared" si="5"/>
        <v>0</v>
      </c>
      <c r="Q27" s="292">
        <f t="shared" si="5"/>
        <v>0</v>
      </c>
      <c r="R27" s="292">
        <f t="shared" si="5"/>
        <v>0</v>
      </c>
      <c r="S27" s="208">
        <f>S28+S37</f>
        <v>0</v>
      </c>
      <c r="T27" s="187">
        <f>T28+T37</f>
        <v>0</v>
      </c>
      <c r="U27" s="188">
        <f>U28+U37</f>
        <v>0</v>
      </c>
    </row>
    <row r="28" spans="1:21" ht="27.75">
      <c r="A28" s="105"/>
      <c r="B28" s="86"/>
      <c r="C28" s="85"/>
      <c r="D28" s="86"/>
      <c r="E28" s="287">
        <v>0</v>
      </c>
      <c r="F28" s="287">
        <f>G28</f>
        <v>0</v>
      </c>
      <c r="G28" s="280">
        <f t="shared" si="3"/>
        <v>0</v>
      </c>
      <c r="H28" s="287">
        <v>0</v>
      </c>
      <c r="I28" s="280">
        <f aca="true" t="shared" si="6" ref="I28:I36">SUM(J28:R28)</f>
        <v>0</v>
      </c>
      <c r="J28" s="288"/>
      <c r="K28" s="289"/>
      <c r="L28" s="289"/>
      <c r="M28" s="289">
        <v>0</v>
      </c>
      <c r="N28" s="289">
        <v>0</v>
      </c>
      <c r="O28" s="289">
        <v>0</v>
      </c>
      <c r="P28" s="289">
        <v>0</v>
      </c>
      <c r="Q28" s="289">
        <v>0</v>
      </c>
      <c r="R28" s="290">
        <v>0</v>
      </c>
      <c r="S28" s="209"/>
      <c r="T28" s="189"/>
      <c r="U28" s="190"/>
    </row>
    <row r="29" spans="1:21" ht="27.75" hidden="1">
      <c r="A29" s="105"/>
      <c r="B29" s="86"/>
      <c r="C29" s="85"/>
      <c r="D29" s="86"/>
      <c r="E29" s="287"/>
      <c r="F29" s="287"/>
      <c r="G29" s="280">
        <f t="shared" si="3"/>
        <v>0</v>
      </c>
      <c r="H29" s="287"/>
      <c r="I29" s="280">
        <f t="shared" si="6"/>
        <v>0</v>
      </c>
      <c r="J29" s="288"/>
      <c r="K29" s="289"/>
      <c r="L29" s="289"/>
      <c r="M29" s="289"/>
      <c r="N29" s="289"/>
      <c r="O29" s="289"/>
      <c r="P29" s="289"/>
      <c r="Q29" s="289"/>
      <c r="R29" s="290"/>
      <c r="S29" s="209"/>
      <c r="T29" s="189"/>
      <c r="U29" s="190"/>
    </row>
    <row r="30" spans="1:21" ht="27.75" hidden="1">
      <c r="A30" s="105"/>
      <c r="B30" s="86"/>
      <c r="C30" s="85"/>
      <c r="D30" s="86"/>
      <c r="E30" s="287"/>
      <c r="F30" s="287"/>
      <c r="G30" s="280">
        <f t="shared" si="3"/>
        <v>0</v>
      </c>
      <c r="H30" s="287"/>
      <c r="I30" s="280">
        <f t="shared" si="6"/>
        <v>0</v>
      </c>
      <c r="J30" s="288"/>
      <c r="K30" s="289"/>
      <c r="L30" s="289"/>
      <c r="M30" s="289"/>
      <c r="N30" s="289"/>
      <c r="O30" s="289"/>
      <c r="P30" s="289"/>
      <c r="Q30" s="289"/>
      <c r="R30" s="290"/>
      <c r="S30" s="209"/>
      <c r="T30" s="189"/>
      <c r="U30" s="190"/>
    </row>
    <row r="31" spans="1:21" ht="27.75" hidden="1">
      <c r="A31" s="105"/>
      <c r="B31" s="86"/>
      <c r="C31" s="85"/>
      <c r="D31" s="86"/>
      <c r="E31" s="287"/>
      <c r="F31" s="287"/>
      <c r="G31" s="280">
        <f t="shared" si="3"/>
        <v>0</v>
      </c>
      <c r="H31" s="287"/>
      <c r="I31" s="280">
        <f t="shared" si="6"/>
        <v>0</v>
      </c>
      <c r="J31" s="288"/>
      <c r="K31" s="289"/>
      <c r="L31" s="289"/>
      <c r="M31" s="289"/>
      <c r="N31" s="289"/>
      <c r="O31" s="289"/>
      <c r="P31" s="289"/>
      <c r="Q31" s="289"/>
      <c r="R31" s="290"/>
      <c r="S31" s="209"/>
      <c r="T31" s="189"/>
      <c r="U31" s="190"/>
    </row>
    <row r="32" spans="1:21" ht="27.75" hidden="1">
      <c r="A32" s="105"/>
      <c r="B32" s="86"/>
      <c r="C32" s="85"/>
      <c r="D32" s="86"/>
      <c r="E32" s="287"/>
      <c r="F32" s="287"/>
      <c r="G32" s="280">
        <f t="shared" si="3"/>
        <v>0</v>
      </c>
      <c r="H32" s="287"/>
      <c r="I32" s="280">
        <f t="shared" si="6"/>
        <v>0</v>
      </c>
      <c r="J32" s="288"/>
      <c r="K32" s="289"/>
      <c r="L32" s="289"/>
      <c r="M32" s="289"/>
      <c r="N32" s="289"/>
      <c r="O32" s="289"/>
      <c r="P32" s="289"/>
      <c r="Q32" s="289"/>
      <c r="R32" s="290"/>
      <c r="S32" s="209"/>
      <c r="T32" s="189"/>
      <c r="U32" s="190"/>
    </row>
    <row r="33" spans="1:21" ht="27.75" hidden="1">
      <c r="A33" s="105"/>
      <c r="B33" s="86"/>
      <c r="C33" s="85"/>
      <c r="D33" s="86"/>
      <c r="E33" s="287"/>
      <c r="F33" s="287"/>
      <c r="G33" s="280">
        <f t="shared" si="3"/>
        <v>0</v>
      </c>
      <c r="H33" s="287"/>
      <c r="I33" s="280">
        <f t="shared" si="6"/>
        <v>0</v>
      </c>
      <c r="J33" s="288"/>
      <c r="K33" s="289"/>
      <c r="L33" s="289"/>
      <c r="M33" s="289"/>
      <c r="N33" s="289"/>
      <c r="O33" s="289"/>
      <c r="P33" s="289"/>
      <c r="Q33" s="289"/>
      <c r="R33" s="290"/>
      <c r="S33" s="209"/>
      <c r="T33" s="189"/>
      <c r="U33" s="190"/>
    </row>
    <row r="34" spans="1:21" ht="27.75" hidden="1">
      <c r="A34" s="105"/>
      <c r="B34" s="86"/>
      <c r="C34" s="85"/>
      <c r="D34" s="86"/>
      <c r="E34" s="287"/>
      <c r="F34" s="287"/>
      <c r="G34" s="280">
        <f t="shared" si="3"/>
        <v>0</v>
      </c>
      <c r="H34" s="287"/>
      <c r="I34" s="280">
        <f t="shared" si="6"/>
        <v>0</v>
      </c>
      <c r="J34" s="288"/>
      <c r="K34" s="289"/>
      <c r="L34" s="289"/>
      <c r="M34" s="289"/>
      <c r="N34" s="289"/>
      <c r="O34" s="289"/>
      <c r="P34" s="289"/>
      <c r="Q34" s="289"/>
      <c r="R34" s="290"/>
      <c r="S34" s="209"/>
      <c r="T34" s="189"/>
      <c r="U34" s="190"/>
    </row>
    <row r="35" spans="1:21" ht="27.75" hidden="1">
      <c r="A35" s="105"/>
      <c r="B35" s="86"/>
      <c r="C35" s="85"/>
      <c r="D35" s="86"/>
      <c r="E35" s="287"/>
      <c r="F35" s="287"/>
      <c r="G35" s="280">
        <f t="shared" si="3"/>
        <v>0</v>
      </c>
      <c r="H35" s="287"/>
      <c r="I35" s="280">
        <f t="shared" si="6"/>
        <v>0</v>
      </c>
      <c r="J35" s="288"/>
      <c r="K35" s="289"/>
      <c r="L35" s="289"/>
      <c r="M35" s="289"/>
      <c r="N35" s="289"/>
      <c r="O35" s="289"/>
      <c r="P35" s="289"/>
      <c r="Q35" s="289"/>
      <c r="R35" s="290"/>
      <c r="S35" s="209"/>
      <c r="T35" s="189"/>
      <c r="U35" s="190"/>
    </row>
    <row r="36" spans="1:21" ht="27.75" hidden="1">
      <c r="A36" s="105"/>
      <c r="B36" s="86"/>
      <c r="C36" s="85"/>
      <c r="D36" s="86"/>
      <c r="E36" s="287"/>
      <c r="F36" s="287"/>
      <c r="G36" s="280">
        <f t="shared" si="3"/>
        <v>0</v>
      </c>
      <c r="H36" s="287"/>
      <c r="I36" s="280">
        <f t="shared" si="6"/>
        <v>0</v>
      </c>
      <c r="J36" s="288"/>
      <c r="K36" s="289"/>
      <c r="L36" s="289"/>
      <c r="M36" s="289"/>
      <c r="N36" s="289"/>
      <c r="O36" s="289"/>
      <c r="P36" s="289"/>
      <c r="Q36" s="289"/>
      <c r="R36" s="290"/>
      <c r="S36" s="209"/>
      <c r="T36" s="189"/>
      <c r="U36" s="190"/>
    </row>
    <row r="37" spans="1:21" ht="27.75" hidden="1">
      <c r="A37" s="105"/>
      <c r="B37" s="86"/>
      <c r="C37" s="85"/>
      <c r="D37" s="86"/>
      <c r="E37" s="287"/>
      <c r="F37" s="287"/>
      <c r="G37" s="280">
        <f t="shared" si="3"/>
        <v>0</v>
      </c>
      <c r="H37" s="287"/>
      <c r="I37" s="280">
        <f>SUM(J37:R37)</f>
        <v>0</v>
      </c>
      <c r="J37" s="288"/>
      <c r="K37" s="289"/>
      <c r="L37" s="289"/>
      <c r="M37" s="289"/>
      <c r="N37" s="289"/>
      <c r="O37" s="289"/>
      <c r="P37" s="289"/>
      <c r="Q37" s="289"/>
      <c r="R37" s="290"/>
      <c r="S37" s="209"/>
      <c r="T37" s="189"/>
      <c r="U37" s="190"/>
    </row>
    <row r="38" spans="1:21" ht="27.75">
      <c r="A38" s="105"/>
      <c r="B38" s="86">
        <v>2</v>
      </c>
      <c r="C38" s="85" t="s">
        <v>44</v>
      </c>
      <c r="D38" s="86">
        <v>614200</v>
      </c>
      <c r="E38" s="280">
        <f>SUM(E39:E43)</f>
        <v>0</v>
      </c>
      <c r="F38" s="280">
        <f aca="true" t="shared" si="7" ref="F38:R38">SUM(F39:F43)</f>
        <v>0</v>
      </c>
      <c r="G38" s="280">
        <f t="shared" si="7"/>
        <v>0</v>
      </c>
      <c r="H38" s="280">
        <f t="shared" si="7"/>
        <v>0</v>
      </c>
      <c r="I38" s="280">
        <f t="shared" si="7"/>
        <v>0</v>
      </c>
      <c r="J38" s="293">
        <f t="shared" si="7"/>
        <v>0</v>
      </c>
      <c r="K38" s="293">
        <f t="shared" si="7"/>
        <v>0</v>
      </c>
      <c r="L38" s="293">
        <f t="shared" si="7"/>
        <v>0</v>
      </c>
      <c r="M38" s="293">
        <f t="shared" si="7"/>
        <v>0</v>
      </c>
      <c r="N38" s="293">
        <f t="shared" si="7"/>
        <v>0</v>
      </c>
      <c r="O38" s="293">
        <f t="shared" si="7"/>
        <v>0</v>
      </c>
      <c r="P38" s="293">
        <f t="shared" si="7"/>
        <v>0</v>
      </c>
      <c r="Q38" s="293">
        <f t="shared" si="7"/>
        <v>0</v>
      </c>
      <c r="R38" s="293">
        <f t="shared" si="7"/>
        <v>0</v>
      </c>
      <c r="S38" s="206">
        <f>S43</f>
        <v>0</v>
      </c>
      <c r="T38" s="181">
        <f>T43</f>
        <v>0</v>
      </c>
      <c r="U38" s="182">
        <f>U43</f>
        <v>0</v>
      </c>
    </row>
    <row r="39" spans="1:21" ht="27.75">
      <c r="A39" s="105"/>
      <c r="B39" s="86"/>
      <c r="C39" s="85"/>
      <c r="D39" s="86"/>
      <c r="E39" s="287">
        <v>0</v>
      </c>
      <c r="F39" s="287">
        <f>G39</f>
        <v>0</v>
      </c>
      <c r="G39" s="280">
        <f t="shared" si="3"/>
        <v>0</v>
      </c>
      <c r="H39" s="280"/>
      <c r="I39" s="280">
        <f>SUM(J39:R39)</f>
        <v>0</v>
      </c>
      <c r="J39" s="288"/>
      <c r="K39" s="289"/>
      <c r="L39" s="289"/>
      <c r="M39" s="289">
        <v>0</v>
      </c>
      <c r="N39" s="289">
        <v>0</v>
      </c>
      <c r="O39" s="289">
        <v>0</v>
      </c>
      <c r="P39" s="289">
        <v>0</v>
      </c>
      <c r="Q39" s="289">
        <v>0</v>
      </c>
      <c r="R39" s="290">
        <v>0</v>
      </c>
      <c r="S39" s="209"/>
      <c r="T39" s="189"/>
      <c r="U39" s="190"/>
    </row>
    <row r="40" spans="1:21" ht="27.75" hidden="1">
      <c r="A40" s="105"/>
      <c r="B40" s="86"/>
      <c r="C40" s="85"/>
      <c r="D40" s="86"/>
      <c r="E40" s="287"/>
      <c r="F40" s="287"/>
      <c r="G40" s="280">
        <f t="shared" si="3"/>
        <v>0</v>
      </c>
      <c r="H40" s="287"/>
      <c r="I40" s="280">
        <f>SUM(J40:R40)</f>
        <v>0</v>
      </c>
      <c r="J40" s="288"/>
      <c r="K40" s="289"/>
      <c r="L40" s="289"/>
      <c r="M40" s="289"/>
      <c r="N40" s="289"/>
      <c r="O40" s="289"/>
      <c r="P40" s="289"/>
      <c r="Q40" s="289"/>
      <c r="R40" s="290"/>
      <c r="S40" s="209"/>
      <c r="T40" s="189"/>
      <c r="U40" s="190"/>
    </row>
    <row r="41" spans="1:21" ht="27.75" hidden="1">
      <c r="A41" s="105"/>
      <c r="B41" s="86"/>
      <c r="C41" s="85"/>
      <c r="D41" s="86"/>
      <c r="E41" s="287"/>
      <c r="F41" s="287"/>
      <c r="G41" s="280">
        <f t="shared" si="3"/>
        <v>0</v>
      </c>
      <c r="H41" s="287"/>
      <c r="I41" s="280">
        <f>SUM(J41:R41)</f>
        <v>0</v>
      </c>
      <c r="J41" s="288"/>
      <c r="K41" s="289"/>
      <c r="L41" s="289"/>
      <c r="M41" s="289"/>
      <c r="N41" s="289"/>
      <c r="O41" s="289"/>
      <c r="P41" s="289"/>
      <c r="Q41" s="289"/>
      <c r="R41" s="290"/>
      <c r="S41" s="209"/>
      <c r="T41" s="189"/>
      <c r="U41" s="190"/>
    </row>
    <row r="42" spans="1:21" ht="27.75" hidden="1">
      <c r="A42" s="105"/>
      <c r="B42" s="86"/>
      <c r="C42" s="85"/>
      <c r="D42" s="86"/>
      <c r="E42" s="287"/>
      <c r="F42" s="287"/>
      <c r="G42" s="280">
        <f t="shared" si="3"/>
        <v>0</v>
      </c>
      <c r="H42" s="287"/>
      <c r="I42" s="280">
        <f>SUM(J42:R42)</f>
        <v>0</v>
      </c>
      <c r="J42" s="288"/>
      <c r="K42" s="289"/>
      <c r="L42" s="289"/>
      <c r="M42" s="289"/>
      <c r="N42" s="289"/>
      <c r="O42" s="289"/>
      <c r="P42" s="289"/>
      <c r="Q42" s="289"/>
      <c r="R42" s="290"/>
      <c r="S42" s="209"/>
      <c r="T42" s="189"/>
      <c r="U42" s="190"/>
    </row>
    <row r="43" spans="1:21" ht="27.75" hidden="1">
      <c r="A43" s="105"/>
      <c r="B43" s="86"/>
      <c r="C43" s="85"/>
      <c r="D43" s="86"/>
      <c r="E43" s="287"/>
      <c r="F43" s="287"/>
      <c r="G43" s="280">
        <f t="shared" si="3"/>
        <v>0</v>
      </c>
      <c r="H43" s="287"/>
      <c r="I43" s="280">
        <f>SUM(J43:R43)</f>
        <v>0</v>
      </c>
      <c r="J43" s="288"/>
      <c r="K43" s="289"/>
      <c r="L43" s="289"/>
      <c r="M43" s="289"/>
      <c r="N43" s="289"/>
      <c r="O43" s="289"/>
      <c r="P43" s="289"/>
      <c r="Q43" s="289"/>
      <c r="R43" s="290"/>
      <c r="S43" s="209"/>
      <c r="T43" s="189"/>
      <c r="U43" s="190"/>
    </row>
    <row r="44" spans="1:21" ht="27.75">
      <c r="A44" s="105"/>
      <c r="B44" s="86">
        <v>3</v>
      </c>
      <c r="C44" s="76" t="s">
        <v>45</v>
      </c>
      <c r="D44" s="86">
        <v>614300</v>
      </c>
      <c r="E44" s="280">
        <f>SUM(E45:E58)</f>
        <v>0</v>
      </c>
      <c r="F44" s="280">
        <f aca="true" t="shared" si="8" ref="F44:U44">SUM(F45:F58)</f>
        <v>0</v>
      </c>
      <c r="G44" s="280">
        <f t="shared" si="8"/>
        <v>0</v>
      </c>
      <c r="H44" s="280">
        <f t="shared" si="8"/>
        <v>0</v>
      </c>
      <c r="I44" s="280">
        <f t="shared" si="8"/>
        <v>0</v>
      </c>
      <c r="J44" s="293">
        <f t="shared" si="8"/>
        <v>0</v>
      </c>
      <c r="K44" s="293">
        <f t="shared" si="8"/>
        <v>0</v>
      </c>
      <c r="L44" s="293">
        <f t="shared" si="8"/>
        <v>0</v>
      </c>
      <c r="M44" s="293">
        <f t="shared" si="8"/>
        <v>0</v>
      </c>
      <c r="N44" s="293">
        <f t="shared" si="8"/>
        <v>0</v>
      </c>
      <c r="O44" s="293">
        <f t="shared" si="8"/>
        <v>0</v>
      </c>
      <c r="P44" s="293">
        <f t="shared" si="8"/>
        <v>0</v>
      </c>
      <c r="Q44" s="293">
        <f t="shared" si="8"/>
        <v>0</v>
      </c>
      <c r="R44" s="293">
        <f t="shared" si="8"/>
        <v>0</v>
      </c>
      <c r="S44" s="206">
        <f t="shared" si="8"/>
        <v>0</v>
      </c>
      <c r="T44" s="181">
        <f t="shared" si="8"/>
        <v>0</v>
      </c>
      <c r="U44" s="182">
        <f t="shared" si="8"/>
        <v>0</v>
      </c>
    </row>
    <row r="45" spans="1:21" ht="27.75">
      <c r="A45" s="105"/>
      <c r="B45" s="86"/>
      <c r="C45" s="85"/>
      <c r="D45" s="86"/>
      <c r="E45" s="287">
        <v>0</v>
      </c>
      <c r="F45" s="287">
        <f>G45</f>
        <v>0</v>
      </c>
      <c r="G45" s="280">
        <f t="shared" si="3"/>
        <v>0</v>
      </c>
      <c r="H45" s="287">
        <v>0</v>
      </c>
      <c r="I45" s="280">
        <f aca="true" t="shared" si="9" ref="I45:I57">SUM(J45:R45)</f>
        <v>0</v>
      </c>
      <c r="J45" s="288"/>
      <c r="K45" s="289"/>
      <c r="L45" s="289"/>
      <c r="M45" s="289">
        <v>0</v>
      </c>
      <c r="N45" s="289">
        <v>0</v>
      </c>
      <c r="O45" s="289">
        <v>0</v>
      </c>
      <c r="P45" s="289">
        <v>0</v>
      </c>
      <c r="Q45" s="289">
        <v>0</v>
      </c>
      <c r="R45" s="290">
        <v>0</v>
      </c>
      <c r="S45" s="209"/>
      <c r="T45" s="189"/>
      <c r="U45" s="190"/>
    </row>
    <row r="46" spans="1:21" ht="27.75" hidden="1">
      <c r="A46" s="105"/>
      <c r="B46" s="86"/>
      <c r="C46" s="85"/>
      <c r="D46" s="86"/>
      <c r="E46" s="287"/>
      <c r="F46" s="287"/>
      <c r="G46" s="280">
        <f t="shared" si="3"/>
        <v>0</v>
      </c>
      <c r="H46" s="287"/>
      <c r="I46" s="280">
        <f t="shared" si="9"/>
        <v>0</v>
      </c>
      <c r="J46" s="288"/>
      <c r="K46" s="289"/>
      <c r="L46" s="289"/>
      <c r="M46" s="289"/>
      <c r="N46" s="289"/>
      <c r="O46" s="289"/>
      <c r="P46" s="289"/>
      <c r="Q46" s="289"/>
      <c r="R46" s="290"/>
      <c r="S46" s="209"/>
      <c r="T46" s="189"/>
      <c r="U46" s="190"/>
    </row>
    <row r="47" spans="1:21" ht="27.75" hidden="1">
      <c r="A47" s="105"/>
      <c r="B47" s="86"/>
      <c r="C47" s="85"/>
      <c r="D47" s="86"/>
      <c r="E47" s="287"/>
      <c r="F47" s="287"/>
      <c r="G47" s="280">
        <f t="shared" si="3"/>
        <v>0</v>
      </c>
      <c r="H47" s="287"/>
      <c r="I47" s="280">
        <f t="shared" si="9"/>
        <v>0</v>
      </c>
      <c r="J47" s="288"/>
      <c r="K47" s="289"/>
      <c r="L47" s="289"/>
      <c r="M47" s="289"/>
      <c r="N47" s="289"/>
      <c r="O47" s="289"/>
      <c r="P47" s="289"/>
      <c r="Q47" s="289"/>
      <c r="R47" s="290"/>
      <c r="S47" s="209"/>
      <c r="T47" s="189"/>
      <c r="U47" s="190"/>
    </row>
    <row r="48" spans="1:21" ht="27.75" hidden="1">
      <c r="A48" s="105"/>
      <c r="B48" s="86"/>
      <c r="C48" s="85"/>
      <c r="D48" s="86"/>
      <c r="E48" s="287"/>
      <c r="F48" s="287"/>
      <c r="G48" s="280">
        <f t="shared" si="3"/>
        <v>0</v>
      </c>
      <c r="H48" s="287"/>
      <c r="I48" s="280">
        <f t="shared" si="9"/>
        <v>0</v>
      </c>
      <c r="J48" s="288"/>
      <c r="K48" s="289"/>
      <c r="L48" s="289"/>
      <c r="M48" s="289"/>
      <c r="N48" s="289"/>
      <c r="O48" s="289"/>
      <c r="P48" s="289"/>
      <c r="Q48" s="289"/>
      <c r="R48" s="290"/>
      <c r="S48" s="209"/>
      <c r="T48" s="189"/>
      <c r="U48" s="190"/>
    </row>
    <row r="49" spans="1:21" ht="28.5" hidden="1" thickBot="1">
      <c r="A49" s="105"/>
      <c r="B49" s="125"/>
      <c r="C49" s="124"/>
      <c r="D49" s="125"/>
      <c r="E49" s="294"/>
      <c r="F49" s="294"/>
      <c r="G49" s="295">
        <f t="shared" si="3"/>
        <v>0</v>
      </c>
      <c r="H49" s="294"/>
      <c r="I49" s="280">
        <f t="shared" si="9"/>
        <v>0</v>
      </c>
      <c r="J49" s="288"/>
      <c r="K49" s="289"/>
      <c r="L49" s="289"/>
      <c r="M49" s="289"/>
      <c r="N49" s="289"/>
      <c r="O49" s="289"/>
      <c r="P49" s="289"/>
      <c r="Q49" s="289"/>
      <c r="R49" s="290"/>
      <c r="S49" s="210"/>
      <c r="T49" s="191"/>
      <c r="U49" s="192"/>
    </row>
    <row r="50" spans="1:21" ht="27.75" hidden="1">
      <c r="A50" s="105"/>
      <c r="B50" s="109"/>
      <c r="C50" s="126"/>
      <c r="D50" s="109"/>
      <c r="E50" s="309"/>
      <c r="F50" s="309"/>
      <c r="G50" s="339">
        <f t="shared" si="3"/>
        <v>0</v>
      </c>
      <c r="H50" s="309"/>
      <c r="I50" s="280">
        <f t="shared" si="9"/>
        <v>0</v>
      </c>
      <c r="J50" s="288"/>
      <c r="K50" s="289"/>
      <c r="L50" s="289"/>
      <c r="M50" s="289"/>
      <c r="N50" s="289"/>
      <c r="O50" s="289"/>
      <c r="P50" s="289"/>
      <c r="Q50" s="289"/>
      <c r="R50" s="290"/>
      <c r="S50" s="208"/>
      <c r="T50" s="187"/>
      <c r="U50" s="188"/>
    </row>
    <row r="51" spans="1:21" ht="27.75" hidden="1">
      <c r="A51" s="105"/>
      <c r="B51" s="86"/>
      <c r="C51" s="85"/>
      <c r="D51" s="86"/>
      <c r="E51" s="287"/>
      <c r="F51" s="287"/>
      <c r="G51" s="280">
        <f t="shared" si="3"/>
        <v>0</v>
      </c>
      <c r="H51" s="287"/>
      <c r="I51" s="280">
        <f t="shared" si="9"/>
        <v>0</v>
      </c>
      <c r="J51" s="288"/>
      <c r="K51" s="289"/>
      <c r="L51" s="289"/>
      <c r="M51" s="289"/>
      <c r="N51" s="289"/>
      <c r="O51" s="289"/>
      <c r="P51" s="289"/>
      <c r="Q51" s="289"/>
      <c r="R51" s="290"/>
      <c r="S51" s="209"/>
      <c r="T51" s="189"/>
      <c r="U51" s="190"/>
    </row>
    <row r="52" spans="1:21" ht="27.75" hidden="1">
      <c r="A52" s="105"/>
      <c r="B52" s="86"/>
      <c r="C52" s="85"/>
      <c r="D52" s="86"/>
      <c r="E52" s="287"/>
      <c r="F52" s="287"/>
      <c r="G52" s="280">
        <f t="shared" si="3"/>
        <v>0</v>
      </c>
      <c r="H52" s="287"/>
      <c r="I52" s="280">
        <f t="shared" si="9"/>
        <v>0</v>
      </c>
      <c r="J52" s="288"/>
      <c r="K52" s="289"/>
      <c r="L52" s="289"/>
      <c r="M52" s="289"/>
      <c r="N52" s="289"/>
      <c r="O52" s="289"/>
      <c r="P52" s="289"/>
      <c r="Q52" s="289"/>
      <c r="R52" s="290"/>
      <c r="S52" s="209"/>
      <c r="T52" s="189"/>
      <c r="U52" s="190"/>
    </row>
    <row r="53" spans="1:21" ht="27.75" hidden="1">
      <c r="A53" s="105"/>
      <c r="B53" s="86"/>
      <c r="C53" s="85"/>
      <c r="D53" s="86"/>
      <c r="E53" s="287"/>
      <c r="F53" s="287"/>
      <c r="G53" s="280">
        <f t="shared" si="3"/>
        <v>0</v>
      </c>
      <c r="H53" s="287"/>
      <c r="I53" s="280">
        <f t="shared" si="9"/>
        <v>0</v>
      </c>
      <c r="J53" s="288"/>
      <c r="K53" s="289"/>
      <c r="L53" s="289"/>
      <c r="M53" s="289"/>
      <c r="N53" s="289"/>
      <c r="O53" s="289"/>
      <c r="P53" s="289"/>
      <c r="Q53" s="289"/>
      <c r="R53" s="290"/>
      <c r="S53" s="209"/>
      <c r="T53" s="189"/>
      <c r="U53" s="190"/>
    </row>
    <row r="54" spans="1:21" ht="27.75" hidden="1">
      <c r="A54" s="105"/>
      <c r="B54" s="86"/>
      <c r="C54" s="85"/>
      <c r="D54" s="86"/>
      <c r="E54" s="287"/>
      <c r="F54" s="287"/>
      <c r="G54" s="280">
        <f t="shared" si="3"/>
        <v>0</v>
      </c>
      <c r="H54" s="287"/>
      <c r="I54" s="280">
        <f t="shared" si="9"/>
        <v>0</v>
      </c>
      <c r="J54" s="288"/>
      <c r="K54" s="289"/>
      <c r="L54" s="289"/>
      <c r="M54" s="289"/>
      <c r="N54" s="289"/>
      <c r="O54" s="289"/>
      <c r="P54" s="289"/>
      <c r="Q54" s="289"/>
      <c r="R54" s="290"/>
      <c r="S54" s="209"/>
      <c r="T54" s="189"/>
      <c r="U54" s="190"/>
    </row>
    <row r="55" spans="1:21" ht="27.75" hidden="1">
      <c r="A55" s="105"/>
      <c r="B55" s="77"/>
      <c r="C55" s="85"/>
      <c r="D55" s="77"/>
      <c r="E55" s="287"/>
      <c r="F55" s="287"/>
      <c r="G55" s="280">
        <f t="shared" si="3"/>
        <v>0</v>
      </c>
      <c r="H55" s="287"/>
      <c r="I55" s="280">
        <f t="shared" si="9"/>
        <v>0</v>
      </c>
      <c r="J55" s="288"/>
      <c r="K55" s="289"/>
      <c r="L55" s="289"/>
      <c r="M55" s="289"/>
      <c r="N55" s="289"/>
      <c r="O55" s="289"/>
      <c r="P55" s="289"/>
      <c r="Q55" s="289"/>
      <c r="R55" s="290"/>
      <c r="S55" s="211"/>
      <c r="T55" s="193"/>
      <c r="U55" s="182"/>
    </row>
    <row r="56" spans="1:21" ht="27.75" hidden="1">
      <c r="A56" s="105"/>
      <c r="B56" s="86"/>
      <c r="C56" s="85"/>
      <c r="D56" s="86"/>
      <c r="E56" s="287"/>
      <c r="F56" s="287"/>
      <c r="G56" s="280">
        <f t="shared" si="3"/>
        <v>0</v>
      </c>
      <c r="H56" s="287"/>
      <c r="I56" s="280">
        <f t="shared" si="9"/>
        <v>0</v>
      </c>
      <c r="J56" s="288"/>
      <c r="K56" s="289"/>
      <c r="L56" s="289"/>
      <c r="M56" s="289"/>
      <c r="N56" s="289"/>
      <c r="O56" s="289"/>
      <c r="P56" s="289"/>
      <c r="Q56" s="289"/>
      <c r="R56" s="290"/>
      <c r="S56" s="209"/>
      <c r="T56" s="189"/>
      <c r="U56" s="190"/>
    </row>
    <row r="57" spans="1:21" ht="27.75" hidden="1">
      <c r="A57" s="105"/>
      <c r="B57" s="86"/>
      <c r="C57" s="85"/>
      <c r="D57" s="86"/>
      <c r="E57" s="287"/>
      <c r="F57" s="287"/>
      <c r="G57" s="280">
        <f t="shared" si="3"/>
        <v>0</v>
      </c>
      <c r="H57" s="287"/>
      <c r="I57" s="280">
        <f t="shared" si="9"/>
        <v>0</v>
      </c>
      <c r="J57" s="288"/>
      <c r="K57" s="289"/>
      <c r="L57" s="289"/>
      <c r="M57" s="289"/>
      <c r="N57" s="289"/>
      <c r="O57" s="289"/>
      <c r="P57" s="289"/>
      <c r="Q57" s="289"/>
      <c r="R57" s="290"/>
      <c r="S57" s="209"/>
      <c r="T57" s="189"/>
      <c r="U57" s="190"/>
    </row>
    <row r="58" spans="1:21" ht="27.75" hidden="1">
      <c r="A58" s="105"/>
      <c r="B58" s="77"/>
      <c r="C58" s="85"/>
      <c r="D58" s="77"/>
      <c r="E58" s="287"/>
      <c r="F58" s="287"/>
      <c r="G58" s="280">
        <f t="shared" si="3"/>
        <v>0</v>
      </c>
      <c r="H58" s="287"/>
      <c r="I58" s="280">
        <f>SUM(J58:R58)</f>
        <v>0</v>
      </c>
      <c r="J58" s="288"/>
      <c r="K58" s="289"/>
      <c r="L58" s="289"/>
      <c r="M58" s="289"/>
      <c r="N58" s="289"/>
      <c r="O58" s="289"/>
      <c r="P58" s="289"/>
      <c r="Q58" s="289"/>
      <c r="R58" s="290"/>
      <c r="S58" s="211"/>
      <c r="T58" s="193"/>
      <c r="U58" s="182"/>
    </row>
    <row r="59" spans="1:21" ht="27.75">
      <c r="A59" s="105"/>
      <c r="B59" s="86">
        <v>4</v>
      </c>
      <c r="C59" s="85" t="s">
        <v>46</v>
      </c>
      <c r="D59" s="86">
        <v>614700</v>
      </c>
      <c r="E59" s="280">
        <f aca="true" t="shared" si="10" ref="E59:U59">SUM(E60:E61)</f>
        <v>0</v>
      </c>
      <c r="F59" s="280">
        <f t="shared" si="10"/>
        <v>0</v>
      </c>
      <c r="G59" s="280">
        <f t="shared" si="10"/>
        <v>0</v>
      </c>
      <c r="H59" s="280">
        <f t="shared" si="10"/>
        <v>0</v>
      </c>
      <c r="I59" s="280">
        <f t="shared" si="10"/>
        <v>0</v>
      </c>
      <c r="J59" s="293">
        <f t="shared" si="10"/>
        <v>0</v>
      </c>
      <c r="K59" s="293">
        <f t="shared" si="10"/>
        <v>0</v>
      </c>
      <c r="L59" s="293">
        <f t="shared" si="10"/>
        <v>0</v>
      </c>
      <c r="M59" s="293">
        <f t="shared" si="10"/>
        <v>0</v>
      </c>
      <c r="N59" s="293">
        <f t="shared" si="10"/>
        <v>0</v>
      </c>
      <c r="O59" s="293">
        <f t="shared" si="10"/>
        <v>0</v>
      </c>
      <c r="P59" s="293">
        <f t="shared" si="10"/>
        <v>0</v>
      </c>
      <c r="Q59" s="293">
        <f t="shared" si="10"/>
        <v>0</v>
      </c>
      <c r="R59" s="293">
        <f t="shared" si="10"/>
        <v>0</v>
      </c>
      <c r="S59" s="212">
        <f t="shared" si="10"/>
        <v>0</v>
      </c>
      <c r="T59" s="118">
        <f t="shared" si="10"/>
        <v>0</v>
      </c>
      <c r="U59" s="119">
        <f t="shared" si="10"/>
        <v>0</v>
      </c>
    </row>
    <row r="60" spans="1:21" ht="27.75">
      <c r="A60" s="105"/>
      <c r="B60" s="86"/>
      <c r="C60" s="85"/>
      <c r="D60" s="86"/>
      <c r="E60" s="287">
        <v>0</v>
      </c>
      <c r="F60" s="287">
        <f>G60</f>
        <v>0</v>
      </c>
      <c r="G60" s="280">
        <f t="shared" si="3"/>
        <v>0</v>
      </c>
      <c r="H60" s="287">
        <v>0</v>
      </c>
      <c r="I60" s="280">
        <f>SUM(J60:R60)</f>
        <v>0</v>
      </c>
      <c r="J60" s="288"/>
      <c r="K60" s="289"/>
      <c r="L60" s="289"/>
      <c r="M60" s="289">
        <v>0</v>
      </c>
      <c r="N60" s="289">
        <v>0</v>
      </c>
      <c r="O60" s="289">
        <v>0</v>
      </c>
      <c r="P60" s="289">
        <v>0</v>
      </c>
      <c r="Q60" s="289">
        <v>0</v>
      </c>
      <c r="R60" s="290">
        <v>0</v>
      </c>
      <c r="S60" s="209"/>
      <c r="T60" s="189"/>
      <c r="U60" s="190"/>
    </row>
    <row r="61" spans="1:21" ht="27.75" hidden="1">
      <c r="A61" s="105"/>
      <c r="B61" s="86"/>
      <c r="C61" s="85"/>
      <c r="D61" s="86"/>
      <c r="E61" s="287"/>
      <c r="F61" s="287"/>
      <c r="G61" s="280">
        <f t="shared" si="3"/>
        <v>0</v>
      </c>
      <c r="H61" s="287"/>
      <c r="I61" s="280">
        <f>SUM(J61:R61)</f>
        <v>0</v>
      </c>
      <c r="J61" s="288"/>
      <c r="K61" s="289"/>
      <c r="L61" s="289"/>
      <c r="M61" s="289"/>
      <c r="N61" s="289"/>
      <c r="O61" s="289"/>
      <c r="P61" s="289"/>
      <c r="Q61" s="289"/>
      <c r="R61" s="290"/>
      <c r="S61" s="209"/>
      <c r="T61" s="189"/>
      <c r="U61" s="190"/>
    </row>
    <row r="62" spans="1:22" ht="27.75">
      <c r="A62" s="105"/>
      <c r="B62" s="86">
        <v>5</v>
      </c>
      <c r="C62" s="85" t="s">
        <v>47</v>
      </c>
      <c r="D62" s="86">
        <v>614800</v>
      </c>
      <c r="E62" s="280">
        <f aca="true" t="shared" si="11" ref="E62:U62">E63</f>
        <v>0</v>
      </c>
      <c r="F62" s="280">
        <f t="shared" si="11"/>
        <v>0</v>
      </c>
      <c r="G62" s="280">
        <f t="shared" si="11"/>
        <v>0</v>
      </c>
      <c r="H62" s="280">
        <f t="shared" si="11"/>
        <v>0</v>
      </c>
      <c r="I62" s="280">
        <f t="shared" si="11"/>
        <v>0</v>
      </c>
      <c r="J62" s="293">
        <f t="shared" si="11"/>
        <v>0</v>
      </c>
      <c r="K62" s="293">
        <f t="shared" si="11"/>
        <v>0</v>
      </c>
      <c r="L62" s="293">
        <f t="shared" si="11"/>
        <v>0</v>
      </c>
      <c r="M62" s="293">
        <f t="shared" si="11"/>
        <v>0</v>
      </c>
      <c r="N62" s="293">
        <f t="shared" si="11"/>
        <v>0</v>
      </c>
      <c r="O62" s="293">
        <f t="shared" si="11"/>
        <v>0</v>
      </c>
      <c r="P62" s="293">
        <f t="shared" si="11"/>
        <v>0</v>
      </c>
      <c r="Q62" s="293">
        <f t="shared" si="11"/>
        <v>0</v>
      </c>
      <c r="R62" s="293">
        <f t="shared" si="11"/>
        <v>0</v>
      </c>
      <c r="S62" s="194">
        <f t="shared" si="11"/>
        <v>0</v>
      </c>
      <c r="T62" s="87">
        <f t="shared" si="11"/>
        <v>0</v>
      </c>
      <c r="U62" s="87">
        <f t="shared" si="11"/>
        <v>0</v>
      </c>
      <c r="V62" s="74"/>
    </row>
    <row r="63" spans="1:21" ht="27.75">
      <c r="A63" s="105"/>
      <c r="B63" s="86"/>
      <c r="C63" s="85"/>
      <c r="D63" s="86"/>
      <c r="E63" s="287">
        <v>0</v>
      </c>
      <c r="F63" s="287">
        <f>G63</f>
        <v>0</v>
      </c>
      <c r="G63" s="280">
        <f t="shared" si="3"/>
        <v>0</v>
      </c>
      <c r="H63" s="287">
        <v>0</v>
      </c>
      <c r="I63" s="280">
        <f>SUM(J63:R63)</f>
        <v>0</v>
      </c>
      <c r="J63" s="288"/>
      <c r="K63" s="289"/>
      <c r="L63" s="289"/>
      <c r="M63" s="289">
        <v>0</v>
      </c>
      <c r="N63" s="289">
        <v>0</v>
      </c>
      <c r="O63" s="289">
        <v>0</v>
      </c>
      <c r="P63" s="289">
        <v>0</v>
      </c>
      <c r="Q63" s="289">
        <v>0</v>
      </c>
      <c r="R63" s="290">
        <v>0</v>
      </c>
      <c r="S63" s="209"/>
      <c r="T63" s="189"/>
      <c r="U63" s="190"/>
    </row>
    <row r="64" spans="1:21" ht="27.75">
      <c r="A64" s="105"/>
      <c r="B64" s="86">
        <v>6</v>
      </c>
      <c r="C64" s="85" t="s">
        <v>48</v>
      </c>
      <c r="D64" s="86">
        <v>614900</v>
      </c>
      <c r="E64" s="280">
        <f aca="true" t="shared" si="12" ref="E64:U64">E65</f>
        <v>0</v>
      </c>
      <c r="F64" s="280">
        <f t="shared" si="12"/>
        <v>0</v>
      </c>
      <c r="G64" s="280">
        <f t="shared" si="12"/>
        <v>0</v>
      </c>
      <c r="H64" s="280">
        <f t="shared" si="12"/>
        <v>0</v>
      </c>
      <c r="I64" s="280">
        <f t="shared" si="12"/>
        <v>0</v>
      </c>
      <c r="J64" s="293">
        <f t="shared" si="12"/>
        <v>0</v>
      </c>
      <c r="K64" s="293">
        <f t="shared" si="12"/>
        <v>0</v>
      </c>
      <c r="L64" s="293">
        <f t="shared" si="12"/>
        <v>0</v>
      </c>
      <c r="M64" s="293">
        <f t="shared" si="12"/>
        <v>0</v>
      </c>
      <c r="N64" s="293">
        <f t="shared" si="12"/>
        <v>0</v>
      </c>
      <c r="O64" s="293">
        <f t="shared" si="12"/>
        <v>0</v>
      </c>
      <c r="P64" s="293">
        <f t="shared" si="12"/>
        <v>0</v>
      </c>
      <c r="Q64" s="293">
        <f t="shared" si="12"/>
        <v>0</v>
      </c>
      <c r="R64" s="293">
        <f t="shared" si="12"/>
        <v>0</v>
      </c>
      <c r="S64" s="206">
        <f t="shared" si="12"/>
        <v>0</v>
      </c>
      <c r="T64" s="181">
        <f t="shared" si="12"/>
        <v>0</v>
      </c>
      <c r="U64" s="182">
        <f t="shared" si="12"/>
        <v>0</v>
      </c>
    </row>
    <row r="65" spans="1:21" ht="27.75">
      <c r="A65" s="105"/>
      <c r="B65" s="77"/>
      <c r="C65" s="78"/>
      <c r="D65" s="77"/>
      <c r="E65" s="287">
        <v>0</v>
      </c>
      <c r="F65" s="287">
        <f>G65</f>
        <v>0</v>
      </c>
      <c r="G65" s="280">
        <f t="shared" si="3"/>
        <v>0</v>
      </c>
      <c r="H65" s="287">
        <v>0</v>
      </c>
      <c r="I65" s="280">
        <f>SUM(J65:R65)</f>
        <v>0</v>
      </c>
      <c r="J65" s="288"/>
      <c r="K65" s="289"/>
      <c r="L65" s="289"/>
      <c r="M65" s="289">
        <v>0</v>
      </c>
      <c r="N65" s="289">
        <v>0</v>
      </c>
      <c r="O65" s="289">
        <v>0</v>
      </c>
      <c r="P65" s="289">
        <v>0</v>
      </c>
      <c r="Q65" s="289">
        <v>0</v>
      </c>
      <c r="R65" s="290">
        <v>0</v>
      </c>
      <c r="S65" s="206"/>
      <c r="T65" s="181"/>
      <c r="U65" s="182"/>
    </row>
    <row r="66" spans="1:21" ht="46.5" thickBot="1">
      <c r="A66" s="105"/>
      <c r="B66" s="183" t="s">
        <v>13</v>
      </c>
      <c r="C66" s="184" t="s">
        <v>60</v>
      </c>
      <c r="D66" s="185">
        <v>615000</v>
      </c>
      <c r="E66" s="283">
        <f aca="true" t="shared" si="13" ref="E66:U66">E67+E70</f>
        <v>0</v>
      </c>
      <c r="F66" s="283">
        <f t="shared" si="13"/>
        <v>0</v>
      </c>
      <c r="G66" s="283">
        <f t="shared" si="13"/>
        <v>0</v>
      </c>
      <c r="H66" s="283">
        <f t="shared" si="13"/>
        <v>0</v>
      </c>
      <c r="I66" s="283">
        <f t="shared" si="13"/>
        <v>0</v>
      </c>
      <c r="J66" s="284">
        <f t="shared" si="13"/>
        <v>0</v>
      </c>
      <c r="K66" s="284">
        <f t="shared" si="13"/>
        <v>0</v>
      </c>
      <c r="L66" s="284">
        <f t="shared" si="13"/>
        <v>0</v>
      </c>
      <c r="M66" s="284">
        <f t="shared" si="13"/>
        <v>0</v>
      </c>
      <c r="N66" s="284">
        <f t="shared" si="13"/>
        <v>0</v>
      </c>
      <c r="O66" s="284">
        <f t="shared" si="13"/>
        <v>0</v>
      </c>
      <c r="P66" s="284">
        <f t="shared" si="13"/>
        <v>0</v>
      </c>
      <c r="Q66" s="284">
        <f t="shared" si="13"/>
        <v>0</v>
      </c>
      <c r="R66" s="284">
        <f t="shared" si="13"/>
        <v>0</v>
      </c>
      <c r="S66" s="207">
        <f t="shared" si="13"/>
        <v>0</v>
      </c>
      <c r="T66" s="171">
        <f t="shared" si="13"/>
        <v>0</v>
      </c>
      <c r="U66" s="172">
        <f t="shared" si="13"/>
        <v>0</v>
      </c>
    </row>
    <row r="67" spans="1:21" ht="27.75">
      <c r="A67" s="105"/>
      <c r="B67" s="186">
        <v>1</v>
      </c>
      <c r="C67" s="83" t="s">
        <v>49</v>
      </c>
      <c r="D67" s="109">
        <v>615100</v>
      </c>
      <c r="E67" s="291">
        <f>SUM(E68:E69)</f>
        <v>0</v>
      </c>
      <c r="F67" s="291">
        <f aca="true" t="shared" si="14" ref="F67:U67">SUM(F68:F69)</f>
        <v>0</v>
      </c>
      <c r="G67" s="291">
        <f t="shared" si="14"/>
        <v>0</v>
      </c>
      <c r="H67" s="291">
        <f t="shared" si="14"/>
        <v>0</v>
      </c>
      <c r="I67" s="291">
        <f t="shared" si="14"/>
        <v>0</v>
      </c>
      <c r="J67" s="299">
        <f t="shared" si="14"/>
        <v>0</v>
      </c>
      <c r="K67" s="299">
        <f t="shared" si="14"/>
        <v>0</v>
      </c>
      <c r="L67" s="299">
        <f t="shared" si="14"/>
        <v>0</v>
      </c>
      <c r="M67" s="299">
        <f t="shared" si="14"/>
        <v>0</v>
      </c>
      <c r="N67" s="299">
        <f t="shared" si="14"/>
        <v>0</v>
      </c>
      <c r="O67" s="299">
        <f t="shared" si="14"/>
        <v>0</v>
      </c>
      <c r="P67" s="299">
        <f t="shared" si="14"/>
        <v>0</v>
      </c>
      <c r="Q67" s="299">
        <f t="shared" si="14"/>
        <v>0</v>
      </c>
      <c r="R67" s="299">
        <f t="shared" si="14"/>
        <v>0</v>
      </c>
      <c r="S67" s="208">
        <f t="shared" si="14"/>
        <v>0</v>
      </c>
      <c r="T67" s="187">
        <f t="shared" si="14"/>
        <v>0</v>
      </c>
      <c r="U67" s="188">
        <f t="shared" si="14"/>
        <v>0</v>
      </c>
    </row>
    <row r="68" spans="1:21" ht="27.75">
      <c r="A68" s="105"/>
      <c r="B68" s="86"/>
      <c r="C68" s="85"/>
      <c r="D68" s="86"/>
      <c r="E68" s="287">
        <v>0</v>
      </c>
      <c r="F68" s="287">
        <f>G68</f>
        <v>0</v>
      </c>
      <c r="G68" s="280">
        <f t="shared" si="3"/>
        <v>0</v>
      </c>
      <c r="H68" s="287">
        <v>0</v>
      </c>
      <c r="I68" s="280">
        <f>SUM(J68:R68)</f>
        <v>0</v>
      </c>
      <c r="J68" s="288"/>
      <c r="K68" s="289"/>
      <c r="L68" s="289"/>
      <c r="M68" s="289">
        <v>0</v>
      </c>
      <c r="N68" s="289">
        <v>0</v>
      </c>
      <c r="O68" s="289">
        <v>0</v>
      </c>
      <c r="P68" s="289">
        <v>0</v>
      </c>
      <c r="Q68" s="289">
        <v>0</v>
      </c>
      <c r="R68" s="290">
        <v>0</v>
      </c>
      <c r="S68" s="209"/>
      <c r="T68" s="189"/>
      <c r="U68" s="190"/>
    </row>
    <row r="69" spans="1:21" ht="27.75" hidden="1">
      <c r="A69" s="105"/>
      <c r="B69" s="86"/>
      <c r="C69" s="85"/>
      <c r="D69" s="86"/>
      <c r="E69" s="287"/>
      <c r="F69" s="287"/>
      <c r="G69" s="280">
        <f t="shared" si="3"/>
        <v>0</v>
      </c>
      <c r="H69" s="287"/>
      <c r="I69" s="280">
        <f>SUM(J69:R69)</f>
        <v>0</v>
      </c>
      <c r="J69" s="288"/>
      <c r="K69" s="289"/>
      <c r="L69" s="289"/>
      <c r="M69" s="289"/>
      <c r="N69" s="289"/>
      <c r="O69" s="289"/>
      <c r="P69" s="289"/>
      <c r="Q69" s="289"/>
      <c r="R69" s="290"/>
      <c r="S69" s="209"/>
      <c r="T69" s="189"/>
      <c r="U69" s="190"/>
    </row>
    <row r="70" spans="1:21" ht="47.25">
      <c r="A70" s="105"/>
      <c r="B70" s="86">
        <v>2</v>
      </c>
      <c r="C70" s="88" t="s">
        <v>50</v>
      </c>
      <c r="D70" s="86">
        <v>615200</v>
      </c>
      <c r="E70" s="300">
        <f>E72+E71</f>
        <v>0</v>
      </c>
      <c r="F70" s="300">
        <f aca="true" t="shared" si="15" ref="F70:R70">F72+F71</f>
        <v>0</v>
      </c>
      <c r="G70" s="300">
        <f t="shared" si="15"/>
        <v>0</v>
      </c>
      <c r="H70" s="300">
        <f t="shared" si="15"/>
        <v>0</v>
      </c>
      <c r="I70" s="300">
        <f t="shared" si="15"/>
        <v>0</v>
      </c>
      <c r="J70" s="293">
        <f t="shared" si="15"/>
        <v>0</v>
      </c>
      <c r="K70" s="293">
        <f t="shared" si="15"/>
        <v>0</v>
      </c>
      <c r="L70" s="293">
        <f t="shared" si="15"/>
        <v>0</v>
      </c>
      <c r="M70" s="293">
        <f t="shared" si="15"/>
        <v>0</v>
      </c>
      <c r="N70" s="293">
        <f t="shared" si="15"/>
        <v>0</v>
      </c>
      <c r="O70" s="293">
        <f t="shared" si="15"/>
        <v>0</v>
      </c>
      <c r="P70" s="293">
        <f t="shared" si="15"/>
        <v>0</v>
      </c>
      <c r="Q70" s="293">
        <f t="shared" si="15"/>
        <v>0</v>
      </c>
      <c r="R70" s="293">
        <f t="shared" si="15"/>
        <v>0</v>
      </c>
      <c r="S70" s="209">
        <f>S72</f>
        <v>0</v>
      </c>
      <c r="T70" s="189">
        <f>T72</f>
        <v>0</v>
      </c>
      <c r="U70" s="190">
        <f>U72</f>
        <v>0</v>
      </c>
    </row>
    <row r="71" spans="1:21" ht="27.75">
      <c r="A71" s="105"/>
      <c r="B71" s="86"/>
      <c r="C71" s="88"/>
      <c r="D71" s="86"/>
      <c r="E71" s="287">
        <v>0</v>
      </c>
      <c r="F71" s="287">
        <f>G71</f>
        <v>0</v>
      </c>
      <c r="G71" s="280">
        <f t="shared" si="3"/>
        <v>0</v>
      </c>
      <c r="H71" s="287">
        <v>0</v>
      </c>
      <c r="I71" s="280">
        <f>SUM(J71:R71)</f>
        <v>0</v>
      </c>
      <c r="J71" s="288"/>
      <c r="K71" s="289"/>
      <c r="L71" s="289"/>
      <c r="M71" s="289">
        <v>0</v>
      </c>
      <c r="N71" s="289">
        <v>0</v>
      </c>
      <c r="O71" s="289">
        <v>0</v>
      </c>
      <c r="P71" s="289">
        <v>0</v>
      </c>
      <c r="Q71" s="289">
        <v>0</v>
      </c>
      <c r="R71" s="290">
        <v>0</v>
      </c>
      <c r="S71" s="209"/>
      <c r="T71" s="189"/>
      <c r="U71" s="190"/>
    </row>
    <row r="72" spans="1:21" ht="27.75" hidden="1">
      <c r="A72" s="105"/>
      <c r="B72" s="86"/>
      <c r="C72" s="88"/>
      <c r="D72" s="86"/>
      <c r="E72" s="287"/>
      <c r="F72" s="287"/>
      <c r="G72" s="280">
        <f t="shared" si="3"/>
        <v>0</v>
      </c>
      <c r="H72" s="287"/>
      <c r="I72" s="280">
        <f>SUM(J72:R72)</f>
        <v>0</v>
      </c>
      <c r="J72" s="288"/>
      <c r="K72" s="289"/>
      <c r="L72" s="289"/>
      <c r="M72" s="289"/>
      <c r="N72" s="289"/>
      <c r="O72" s="289"/>
      <c r="P72" s="289"/>
      <c r="Q72" s="289"/>
      <c r="R72" s="290"/>
      <c r="S72" s="209"/>
      <c r="T72" s="189"/>
      <c r="U72" s="190"/>
    </row>
    <row r="73" spans="1:21" ht="27.75" thickBot="1">
      <c r="A73" s="105"/>
      <c r="B73" s="183" t="s">
        <v>14</v>
      </c>
      <c r="C73" s="184" t="s">
        <v>28</v>
      </c>
      <c r="D73" s="185">
        <v>616000</v>
      </c>
      <c r="E73" s="283">
        <f aca="true" t="shared" si="16" ref="E73:U73">E74</f>
        <v>0</v>
      </c>
      <c r="F73" s="283">
        <f t="shared" si="16"/>
        <v>0</v>
      </c>
      <c r="G73" s="283">
        <f t="shared" si="16"/>
        <v>0</v>
      </c>
      <c r="H73" s="283">
        <f t="shared" si="16"/>
        <v>0</v>
      </c>
      <c r="I73" s="283">
        <f t="shared" si="16"/>
        <v>0</v>
      </c>
      <c r="J73" s="301">
        <f t="shared" si="16"/>
        <v>0</v>
      </c>
      <c r="K73" s="301">
        <f t="shared" si="16"/>
        <v>0</v>
      </c>
      <c r="L73" s="301">
        <f t="shared" si="16"/>
        <v>0</v>
      </c>
      <c r="M73" s="301">
        <f t="shared" si="16"/>
        <v>0</v>
      </c>
      <c r="N73" s="301">
        <f t="shared" si="16"/>
        <v>0</v>
      </c>
      <c r="O73" s="301">
        <f t="shared" si="16"/>
        <v>0</v>
      </c>
      <c r="P73" s="301">
        <f t="shared" si="16"/>
        <v>0</v>
      </c>
      <c r="Q73" s="301">
        <f t="shared" si="16"/>
        <v>0</v>
      </c>
      <c r="R73" s="301">
        <f t="shared" si="16"/>
        <v>0</v>
      </c>
      <c r="S73" s="207">
        <f t="shared" si="16"/>
        <v>0</v>
      </c>
      <c r="T73" s="171">
        <f t="shared" si="16"/>
        <v>0</v>
      </c>
      <c r="U73" s="172">
        <f t="shared" si="16"/>
        <v>0</v>
      </c>
    </row>
    <row r="74" spans="1:21" ht="27.75">
      <c r="A74" s="105"/>
      <c r="B74" s="195">
        <v>1</v>
      </c>
      <c r="C74" s="89" t="s">
        <v>51</v>
      </c>
      <c r="D74" s="110">
        <v>616200</v>
      </c>
      <c r="E74" s="287">
        <v>0</v>
      </c>
      <c r="F74" s="287">
        <f>G74</f>
        <v>0</v>
      </c>
      <c r="G74" s="280">
        <f t="shared" si="3"/>
        <v>0</v>
      </c>
      <c r="H74" s="287">
        <v>0</v>
      </c>
      <c r="I74" s="280">
        <f>SUM(J74:R74)</f>
        <v>0</v>
      </c>
      <c r="J74" s="303"/>
      <c r="K74" s="304"/>
      <c r="L74" s="304"/>
      <c r="M74" s="305">
        <v>0</v>
      </c>
      <c r="N74" s="305">
        <v>0</v>
      </c>
      <c r="O74" s="305">
        <v>0</v>
      </c>
      <c r="P74" s="305">
        <v>0</v>
      </c>
      <c r="Q74" s="305">
        <v>0</v>
      </c>
      <c r="R74" s="306">
        <v>0</v>
      </c>
      <c r="S74" s="213"/>
      <c r="T74" s="196"/>
      <c r="U74" s="197"/>
    </row>
    <row r="75" spans="1:21" ht="46.5" thickBot="1">
      <c r="A75" s="105"/>
      <c r="B75" s="183" t="s">
        <v>15</v>
      </c>
      <c r="C75" s="184" t="s">
        <v>77</v>
      </c>
      <c r="D75" s="198"/>
      <c r="E75" s="283">
        <f aca="true" t="shared" si="17" ref="E75:U75">SUM(E76:E81)</f>
        <v>400000</v>
      </c>
      <c r="F75" s="283">
        <f t="shared" si="17"/>
        <v>0</v>
      </c>
      <c r="G75" s="283">
        <f t="shared" si="17"/>
        <v>400000</v>
      </c>
      <c r="H75" s="285">
        <f t="shared" si="17"/>
        <v>0</v>
      </c>
      <c r="I75" s="283">
        <f t="shared" si="17"/>
        <v>400000</v>
      </c>
      <c r="J75" s="284">
        <f t="shared" si="17"/>
        <v>0</v>
      </c>
      <c r="K75" s="284">
        <f t="shared" si="17"/>
        <v>0</v>
      </c>
      <c r="L75" s="284">
        <f t="shared" si="17"/>
        <v>0</v>
      </c>
      <c r="M75" s="284">
        <f t="shared" si="17"/>
        <v>0</v>
      </c>
      <c r="N75" s="284">
        <f t="shared" si="17"/>
        <v>0</v>
      </c>
      <c r="O75" s="284">
        <f t="shared" si="17"/>
        <v>0</v>
      </c>
      <c r="P75" s="284">
        <f>SUM(P76:P81)</f>
        <v>400000</v>
      </c>
      <c r="Q75" s="284">
        <f t="shared" si="17"/>
        <v>0</v>
      </c>
      <c r="R75" s="284">
        <f t="shared" si="17"/>
        <v>0</v>
      </c>
      <c r="S75" s="207">
        <f t="shared" si="17"/>
        <v>0</v>
      </c>
      <c r="T75" s="171">
        <f t="shared" si="17"/>
        <v>0</v>
      </c>
      <c r="U75" s="172">
        <f t="shared" si="17"/>
        <v>0</v>
      </c>
    </row>
    <row r="76" spans="1:21" ht="47.25">
      <c r="A76" s="105"/>
      <c r="B76" s="199">
        <v>1</v>
      </c>
      <c r="C76" s="92" t="s">
        <v>52</v>
      </c>
      <c r="D76" s="111">
        <v>821100</v>
      </c>
      <c r="E76" s="308">
        <v>0</v>
      </c>
      <c r="F76" s="308">
        <v>0</v>
      </c>
      <c r="G76" s="280">
        <f t="shared" si="3"/>
        <v>0</v>
      </c>
      <c r="H76" s="340">
        <v>0</v>
      </c>
      <c r="I76" s="341">
        <f aca="true" t="shared" si="18" ref="I76:I81">SUM(J76:R76)</f>
        <v>0</v>
      </c>
      <c r="J76" s="310"/>
      <c r="K76" s="310"/>
      <c r="L76" s="310"/>
      <c r="M76" s="310">
        <v>0</v>
      </c>
      <c r="N76" s="310">
        <v>0</v>
      </c>
      <c r="O76" s="310">
        <v>0</v>
      </c>
      <c r="P76" s="310">
        <v>0</v>
      </c>
      <c r="Q76" s="310">
        <v>0</v>
      </c>
      <c r="R76" s="310"/>
      <c r="S76" s="214"/>
      <c r="T76" s="200"/>
      <c r="U76" s="201"/>
    </row>
    <row r="77" spans="1:21" ht="27.75">
      <c r="A77" s="105"/>
      <c r="B77" s="77">
        <v>2</v>
      </c>
      <c r="C77" s="78" t="s">
        <v>23</v>
      </c>
      <c r="D77" s="77">
        <v>821200</v>
      </c>
      <c r="E77" s="308">
        <v>0</v>
      </c>
      <c r="F77" s="308">
        <v>0</v>
      </c>
      <c r="G77" s="280">
        <f t="shared" si="3"/>
        <v>0</v>
      </c>
      <c r="H77" s="289">
        <v>0</v>
      </c>
      <c r="I77" s="341">
        <f t="shared" si="18"/>
        <v>0</v>
      </c>
      <c r="J77" s="310"/>
      <c r="K77" s="310"/>
      <c r="L77" s="310"/>
      <c r="M77" s="310">
        <v>0</v>
      </c>
      <c r="N77" s="310">
        <v>0</v>
      </c>
      <c r="O77" s="310">
        <v>0</v>
      </c>
      <c r="P77" s="310">
        <v>0</v>
      </c>
      <c r="Q77" s="310">
        <v>0</v>
      </c>
      <c r="R77" s="310"/>
      <c r="S77" s="206"/>
      <c r="T77" s="181"/>
      <c r="U77" s="182"/>
    </row>
    <row r="78" spans="1:21" ht="27.75">
      <c r="A78" s="105"/>
      <c r="B78" s="77">
        <v>3</v>
      </c>
      <c r="C78" s="78" t="s">
        <v>24</v>
      </c>
      <c r="D78" s="77">
        <v>821300</v>
      </c>
      <c r="E78" s="308">
        <v>0</v>
      </c>
      <c r="F78" s="308">
        <v>0</v>
      </c>
      <c r="G78" s="280">
        <f t="shared" si="3"/>
        <v>0</v>
      </c>
      <c r="H78" s="289">
        <v>0</v>
      </c>
      <c r="I78" s="341">
        <f t="shared" si="18"/>
        <v>0</v>
      </c>
      <c r="J78" s="310"/>
      <c r="K78" s="310"/>
      <c r="L78" s="310"/>
      <c r="M78" s="310">
        <v>0</v>
      </c>
      <c r="N78" s="310">
        <v>0</v>
      </c>
      <c r="O78" s="310">
        <v>0</v>
      </c>
      <c r="P78" s="310">
        <v>0</v>
      </c>
      <c r="Q78" s="310">
        <v>0</v>
      </c>
      <c r="R78" s="310"/>
      <c r="S78" s="206"/>
      <c r="T78" s="181"/>
      <c r="U78" s="182"/>
    </row>
    <row r="79" spans="1:21" ht="27.75">
      <c r="A79" s="105"/>
      <c r="B79" s="77">
        <v>4</v>
      </c>
      <c r="C79" s="88" t="s">
        <v>25</v>
      </c>
      <c r="D79" s="77">
        <v>821400</v>
      </c>
      <c r="E79" s="308">
        <v>0</v>
      </c>
      <c r="F79" s="308">
        <v>0</v>
      </c>
      <c r="G79" s="280">
        <f t="shared" si="3"/>
        <v>0</v>
      </c>
      <c r="H79" s="289">
        <v>0</v>
      </c>
      <c r="I79" s="341">
        <f t="shared" si="18"/>
        <v>0</v>
      </c>
      <c r="J79" s="310"/>
      <c r="K79" s="310"/>
      <c r="L79" s="310"/>
      <c r="M79" s="310">
        <v>0</v>
      </c>
      <c r="N79" s="310">
        <v>0</v>
      </c>
      <c r="O79" s="310">
        <v>0</v>
      </c>
      <c r="P79" s="310">
        <v>0</v>
      </c>
      <c r="Q79" s="310">
        <v>0</v>
      </c>
      <c r="R79" s="310"/>
      <c r="S79" s="206"/>
      <c r="T79" s="181"/>
      <c r="U79" s="182"/>
    </row>
    <row r="80" spans="1:21" ht="27.75">
      <c r="A80" s="105"/>
      <c r="B80" s="77">
        <v>5</v>
      </c>
      <c r="C80" s="88" t="s">
        <v>26</v>
      </c>
      <c r="D80" s="77">
        <v>821500</v>
      </c>
      <c r="E80" s="308">
        <v>0</v>
      </c>
      <c r="F80" s="308">
        <v>0</v>
      </c>
      <c r="G80" s="280">
        <f t="shared" si="3"/>
        <v>0</v>
      </c>
      <c r="H80" s="289">
        <v>0</v>
      </c>
      <c r="I80" s="341">
        <f t="shared" si="18"/>
        <v>0</v>
      </c>
      <c r="J80" s="310"/>
      <c r="K80" s="310"/>
      <c r="L80" s="310"/>
      <c r="M80" s="310">
        <v>0</v>
      </c>
      <c r="N80" s="310">
        <v>0</v>
      </c>
      <c r="O80" s="310">
        <v>0</v>
      </c>
      <c r="P80" s="310">
        <v>0</v>
      </c>
      <c r="Q80" s="310">
        <v>0</v>
      </c>
      <c r="R80" s="310"/>
      <c r="S80" s="206"/>
      <c r="T80" s="181"/>
      <c r="U80" s="182"/>
    </row>
    <row r="81" spans="1:22" ht="27.75">
      <c r="A81" s="105"/>
      <c r="B81" s="77">
        <v>6</v>
      </c>
      <c r="C81" s="88" t="s">
        <v>27</v>
      </c>
      <c r="D81" s="77">
        <v>821600</v>
      </c>
      <c r="E81" s="308">
        <v>400000</v>
      </c>
      <c r="F81" s="308">
        <v>0</v>
      </c>
      <c r="G81" s="280">
        <f t="shared" si="3"/>
        <v>400000</v>
      </c>
      <c r="H81" s="289">
        <v>0</v>
      </c>
      <c r="I81" s="341">
        <f t="shared" si="18"/>
        <v>400000</v>
      </c>
      <c r="J81" s="310"/>
      <c r="K81" s="310"/>
      <c r="M81" s="310">
        <v>0</v>
      </c>
      <c r="N81" s="310">
        <v>0</v>
      </c>
      <c r="O81" s="310">
        <v>0</v>
      </c>
      <c r="P81" s="310">
        <v>400000</v>
      </c>
      <c r="Q81" s="310">
        <v>0</v>
      </c>
      <c r="R81" s="310">
        <v>0</v>
      </c>
      <c r="S81" s="206"/>
      <c r="T81" s="181"/>
      <c r="U81" s="182"/>
      <c r="V81" s="6"/>
    </row>
    <row r="82" spans="1:22" ht="46.5" thickBot="1">
      <c r="A82" s="106"/>
      <c r="B82" s="183"/>
      <c r="C82" s="184" t="s">
        <v>90</v>
      </c>
      <c r="D82" s="198"/>
      <c r="E82" s="283">
        <f aca="true" t="shared" si="19" ref="E82:U82">E14+E26+E66+E73+E75</f>
        <v>400000</v>
      </c>
      <c r="F82" s="283">
        <f t="shared" si="19"/>
        <v>0</v>
      </c>
      <c r="G82" s="283">
        <f t="shared" si="19"/>
        <v>400000</v>
      </c>
      <c r="H82" s="342">
        <f t="shared" si="19"/>
        <v>0</v>
      </c>
      <c r="I82" s="283">
        <f t="shared" si="19"/>
        <v>400000</v>
      </c>
      <c r="J82" s="313">
        <f t="shared" si="19"/>
        <v>0</v>
      </c>
      <c r="K82" s="313">
        <f t="shared" si="19"/>
        <v>0</v>
      </c>
      <c r="L82" s="313">
        <f t="shared" si="19"/>
        <v>0</v>
      </c>
      <c r="M82" s="313">
        <f t="shared" si="19"/>
        <v>0</v>
      </c>
      <c r="N82" s="313">
        <f t="shared" si="19"/>
        <v>0</v>
      </c>
      <c r="O82" s="313">
        <f t="shared" si="19"/>
        <v>0</v>
      </c>
      <c r="P82" s="313">
        <f t="shared" si="19"/>
        <v>400000</v>
      </c>
      <c r="Q82" s="313">
        <f t="shared" si="19"/>
        <v>0</v>
      </c>
      <c r="R82" s="313">
        <f t="shared" si="19"/>
        <v>0</v>
      </c>
      <c r="S82" s="207">
        <f t="shared" si="19"/>
        <v>0</v>
      </c>
      <c r="T82" s="171">
        <f t="shared" si="19"/>
        <v>0</v>
      </c>
      <c r="U82" s="172">
        <f t="shared" si="19"/>
        <v>0</v>
      </c>
      <c r="V82" s="6"/>
    </row>
    <row r="83" spans="1:22" ht="23.25">
      <c r="A83" s="70"/>
      <c r="B83" s="93"/>
      <c r="C83" s="94"/>
      <c r="D83" s="95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64"/>
      <c r="S83" s="64"/>
      <c r="T83" s="64"/>
      <c r="U83" s="64"/>
      <c r="V83" s="6"/>
    </row>
    <row r="84" spans="1:22" ht="23.25">
      <c r="A84" s="70"/>
      <c r="B84" s="93"/>
      <c r="C84" s="94"/>
      <c r="D84" s="95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64"/>
      <c r="S84" s="64"/>
      <c r="T84" s="64"/>
      <c r="U84" s="64"/>
      <c r="V84" s="6"/>
    </row>
    <row r="85" spans="1:22" ht="15.75" customHeight="1">
      <c r="A85" s="70"/>
      <c r="B85" s="97"/>
      <c r="C85" s="619"/>
      <c r="D85" s="619"/>
      <c r="E85" s="619"/>
      <c r="F85" s="619"/>
      <c r="G85" s="619"/>
      <c r="H85" s="619"/>
      <c r="I85" s="619"/>
      <c r="J85" s="619"/>
      <c r="K85" s="619"/>
      <c r="L85" s="619"/>
      <c r="M85" s="619"/>
      <c r="N85" s="619"/>
      <c r="O85" s="619"/>
      <c r="P85" s="619"/>
      <c r="Q85" s="619"/>
      <c r="R85" s="65"/>
      <c r="S85" s="65"/>
      <c r="T85" s="65"/>
      <c r="U85" s="65"/>
      <c r="V85" s="6"/>
    </row>
    <row r="86" spans="1:22" ht="15.75" customHeight="1">
      <c r="A86" s="70"/>
      <c r="B86" s="97"/>
      <c r="C86" s="98"/>
      <c r="D86" s="98"/>
      <c r="E86" s="98"/>
      <c r="F86" s="98"/>
      <c r="G86" s="98"/>
      <c r="H86" s="98"/>
      <c r="I86" s="98"/>
      <c r="K86" s="98"/>
      <c r="L86" s="98"/>
      <c r="M86" s="98"/>
      <c r="N86" s="98"/>
      <c r="O86" s="98"/>
      <c r="P86" s="203"/>
      <c r="Q86" s="203"/>
      <c r="R86" s="66"/>
      <c r="S86" s="66"/>
      <c r="T86" s="66"/>
      <c r="U86" s="66"/>
      <c r="V86" s="6"/>
    </row>
    <row r="87" spans="1:22" ht="27" customHeight="1">
      <c r="A87" s="70"/>
      <c r="B87" s="97"/>
      <c r="C87" s="98"/>
      <c r="D87" s="98"/>
      <c r="E87" s="98"/>
      <c r="F87" s="98"/>
      <c r="G87" s="98"/>
      <c r="H87" s="98"/>
      <c r="I87" s="98"/>
      <c r="K87" s="98"/>
      <c r="L87" s="98"/>
      <c r="M87" s="98"/>
      <c r="N87" s="98"/>
      <c r="O87" s="98"/>
      <c r="P87" s="98"/>
      <c r="Q87" s="98" t="s">
        <v>55</v>
      </c>
      <c r="R87" s="65"/>
      <c r="S87" s="65"/>
      <c r="T87" s="65"/>
      <c r="U87" s="65"/>
      <c r="V87" s="6"/>
    </row>
    <row r="88" spans="2:22" ht="15" customHeight="1">
      <c r="B88" s="56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56"/>
      <c r="Q88" s="68"/>
      <c r="R88" s="68"/>
      <c r="S88" s="56"/>
      <c r="T88" s="69" t="s">
        <v>55</v>
      </c>
      <c r="U88" s="51"/>
      <c r="V88" s="6"/>
    </row>
    <row r="89" spans="2:21" ht="1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2:21" ht="18.7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5"/>
      <c r="R90" s="3"/>
      <c r="S90" s="6"/>
      <c r="T90" s="5"/>
      <c r="U90" s="10"/>
    </row>
    <row r="91" spans="2:21" ht="1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2:21" ht="1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</sheetData>
  <sheetProtection password="C5C5" sheet="1" formatCells="0" formatColumns="0" formatRows="0"/>
  <mergeCells count="17">
    <mergeCell ref="B1:U1"/>
    <mergeCell ref="S2:T3"/>
    <mergeCell ref="B3:C3"/>
    <mergeCell ref="D3:Q3"/>
    <mergeCell ref="D8:L8"/>
    <mergeCell ref="H10:H12"/>
    <mergeCell ref="I10:I12"/>
    <mergeCell ref="J10:U11"/>
    <mergeCell ref="D7:O7"/>
    <mergeCell ref="C85:Q85"/>
    <mergeCell ref="B6:Q6"/>
    <mergeCell ref="B10:B12"/>
    <mergeCell ref="C10:C12"/>
    <mergeCell ref="D10:D12"/>
    <mergeCell ref="E10:E12"/>
    <mergeCell ref="F10:F12"/>
    <mergeCell ref="G10:G12"/>
  </mergeCells>
  <printOptions/>
  <pageMargins left="0.3937007874015748" right="0.3937007874015748" top="0.35433070866141736" bottom="0.2362204724409449" header="0.31496062992125984" footer="0.1968503937007874"/>
  <pageSetup fitToHeight="0" fitToWidth="1" horizontalDpi="600" verticalDpi="600" orientation="landscape" paperSize="9" scale="27" r:id="rId1"/>
  <headerFooter>
    <oddFooter>&amp;C&amp;A&amp;RPage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92"/>
  <sheetViews>
    <sheetView view="pageBreakPreview" zoomScale="48" zoomScaleNormal="60" zoomScaleSheetLayoutView="48" workbookViewId="0" topLeftCell="A1">
      <selection activeCell="B6" sqref="B6:Q6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8" width="25.7109375" style="4" customWidth="1"/>
    <col min="19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605" t="s">
        <v>53</v>
      </c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606"/>
      <c r="N1" s="606"/>
      <c r="O1" s="606"/>
      <c r="P1" s="606"/>
      <c r="Q1" s="606"/>
      <c r="R1" s="606"/>
      <c r="S1" s="606"/>
      <c r="T1" s="606"/>
      <c r="U1" s="606"/>
    </row>
    <row r="2" spans="2:21" ht="24" customHeight="1">
      <c r="B2" s="51"/>
      <c r="C2" s="51"/>
      <c r="D2" s="51"/>
      <c r="E2" s="51"/>
      <c r="F2" s="51"/>
      <c r="G2" s="51"/>
      <c r="H2" s="51"/>
      <c r="I2" s="51"/>
      <c r="J2" s="51"/>
      <c r="M2" s="51"/>
      <c r="N2" s="51"/>
      <c r="O2" s="51"/>
      <c r="P2" s="52" t="s">
        <v>54</v>
      </c>
      <c r="Q2" s="497" t="s">
        <v>126</v>
      </c>
      <c r="R2" s="51"/>
      <c r="S2" s="607" t="s">
        <v>54</v>
      </c>
      <c r="T2" s="607"/>
      <c r="U2" s="202"/>
    </row>
    <row r="3" spans="2:21" ht="31.5" customHeight="1">
      <c r="B3" s="605" t="s">
        <v>58</v>
      </c>
      <c r="C3" s="605"/>
      <c r="D3" s="608" t="s">
        <v>127</v>
      </c>
      <c r="E3" s="608"/>
      <c r="F3" s="608"/>
      <c r="G3" s="608"/>
      <c r="H3" s="608"/>
      <c r="I3" s="608"/>
      <c r="J3" s="608"/>
      <c r="K3" s="608"/>
      <c r="L3" s="608"/>
      <c r="M3" s="608"/>
      <c r="N3" s="608"/>
      <c r="O3" s="608"/>
      <c r="P3" s="608"/>
      <c r="Q3" s="608"/>
      <c r="R3" s="50"/>
      <c r="S3" s="607"/>
      <c r="T3" s="607"/>
      <c r="U3" s="53"/>
    </row>
    <row r="4" spans="2:21" ht="21"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2" t="s">
        <v>63</v>
      </c>
      <c r="Q4" s="53" t="s">
        <v>71</v>
      </c>
      <c r="R4" s="54"/>
      <c r="S4" s="55"/>
      <c r="T4" s="56"/>
      <c r="U4" s="57"/>
    </row>
    <row r="5" spans="2:21" ht="30" customHeight="1">
      <c r="B5" s="58" t="s">
        <v>70</v>
      </c>
      <c r="C5" s="58"/>
      <c r="D5" s="58"/>
      <c r="E5" s="58"/>
      <c r="F5" s="58"/>
      <c r="G5" s="58"/>
      <c r="H5" s="58"/>
      <c r="I5" s="58"/>
      <c r="J5" s="58"/>
      <c r="M5" s="58"/>
      <c r="N5" s="58"/>
      <c r="O5" s="58"/>
      <c r="P5" s="52" t="s">
        <v>65</v>
      </c>
      <c r="Q5" s="99" t="s">
        <v>286</v>
      </c>
      <c r="R5" s="52"/>
      <c r="S5" s="52" t="s">
        <v>63</v>
      </c>
      <c r="T5" s="52"/>
      <c r="U5" s="59"/>
    </row>
    <row r="6" spans="2:21" ht="21" customHeight="1">
      <c r="B6" s="630"/>
      <c r="C6" s="630"/>
      <c r="D6" s="630"/>
      <c r="E6" s="630"/>
      <c r="F6" s="630"/>
      <c r="G6" s="630"/>
      <c r="H6" s="630"/>
      <c r="I6" s="630"/>
      <c r="J6" s="630"/>
      <c r="K6" s="630"/>
      <c r="L6" s="630"/>
      <c r="M6" s="630"/>
      <c r="N6" s="630"/>
      <c r="O6" s="630"/>
      <c r="P6" s="630"/>
      <c r="Q6" s="630"/>
      <c r="R6" s="60"/>
      <c r="S6" s="202"/>
      <c r="T6" s="202"/>
      <c r="U6" s="61"/>
    </row>
    <row r="7" spans="2:21" ht="22.5" customHeight="1">
      <c r="B7" s="52" t="s">
        <v>64</v>
      </c>
      <c r="C7" s="52"/>
      <c r="D7" s="632" t="s">
        <v>264</v>
      </c>
      <c r="E7" s="632"/>
      <c r="F7" s="632"/>
      <c r="G7" s="632"/>
      <c r="H7" s="632"/>
      <c r="I7" s="632"/>
      <c r="J7" s="632"/>
      <c r="K7" s="632"/>
      <c r="L7" s="632"/>
      <c r="M7" s="102"/>
      <c r="N7" s="102"/>
      <c r="O7" s="102"/>
      <c r="P7" s="102"/>
      <c r="Q7" s="102"/>
      <c r="R7" s="52"/>
      <c r="S7" s="52" t="s">
        <v>65</v>
      </c>
      <c r="T7" s="52"/>
      <c r="U7" s="53"/>
    </row>
    <row r="8" spans="2:21" ht="12.75" customHeight="1" thickBot="1">
      <c r="B8" s="101"/>
      <c r="C8" s="101"/>
      <c r="D8" s="610"/>
      <c r="E8" s="610"/>
      <c r="F8" s="610"/>
      <c r="G8" s="610"/>
      <c r="H8" s="610"/>
      <c r="I8" s="610"/>
      <c r="J8" s="610"/>
      <c r="K8" s="610"/>
      <c r="L8" s="610"/>
      <c r="M8" s="113"/>
      <c r="N8" s="113"/>
      <c r="O8" s="113"/>
      <c r="P8" s="113"/>
      <c r="Q8" s="113"/>
      <c r="R8" s="52"/>
      <c r="S8" s="52" t="s">
        <v>65</v>
      </c>
      <c r="T8" s="52"/>
      <c r="U8" s="53"/>
    </row>
    <row r="9" spans="2:21" ht="12" customHeight="1" hidden="1" thickBot="1"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62"/>
    </row>
    <row r="10" spans="1:21" s="33" customFormat="1" ht="59.25" customHeight="1">
      <c r="A10" s="103"/>
      <c r="B10" s="620" t="s">
        <v>97</v>
      </c>
      <c r="C10" s="623" t="s">
        <v>72</v>
      </c>
      <c r="D10" s="620" t="s">
        <v>1</v>
      </c>
      <c r="E10" s="611" t="s">
        <v>277</v>
      </c>
      <c r="F10" s="611" t="s">
        <v>267</v>
      </c>
      <c r="G10" s="611" t="s">
        <v>268</v>
      </c>
      <c r="H10" s="611" t="s">
        <v>276</v>
      </c>
      <c r="I10" s="611" t="s">
        <v>273</v>
      </c>
      <c r="J10" s="585" t="s">
        <v>78</v>
      </c>
      <c r="K10" s="614"/>
      <c r="L10" s="614"/>
      <c r="M10" s="614"/>
      <c r="N10" s="614"/>
      <c r="O10" s="614"/>
      <c r="P10" s="614"/>
      <c r="Q10" s="614"/>
      <c r="R10" s="614"/>
      <c r="S10" s="614"/>
      <c r="T10" s="614"/>
      <c r="U10" s="615"/>
    </row>
    <row r="11" spans="1:21" s="33" customFormat="1" ht="17.25" customHeight="1" thickBot="1">
      <c r="A11" s="104"/>
      <c r="B11" s="621"/>
      <c r="C11" s="624"/>
      <c r="D11" s="621"/>
      <c r="E11" s="612"/>
      <c r="F11" s="612"/>
      <c r="G11" s="612"/>
      <c r="H11" s="612"/>
      <c r="I11" s="612"/>
      <c r="J11" s="616"/>
      <c r="K11" s="617"/>
      <c r="L11" s="617"/>
      <c r="M11" s="617"/>
      <c r="N11" s="617"/>
      <c r="O11" s="617"/>
      <c r="P11" s="617"/>
      <c r="Q11" s="617"/>
      <c r="R11" s="617"/>
      <c r="S11" s="617"/>
      <c r="T11" s="617"/>
      <c r="U11" s="618"/>
    </row>
    <row r="12" spans="1:21" s="33" customFormat="1" ht="87.75" customHeight="1" thickBot="1">
      <c r="A12" s="104"/>
      <c r="B12" s="622"/>
      <c r="C12" s="625"/>
      <c r="D12" s="622"/>
      <c r="E12" s="613"/>
      <c r="F12" s="613"/>
      <c r="G12" s="613"/>
      <c r="H12" s="613"/>
      <c r="I12" s="613"/>
      <c r="J12" s="173" t="s">
        <v>33</v>
      </c>
      <c r="K12" s="173" t="s">
        <v>34</v>
      </c>
      <c r="L12" s="173" t="s">
        <v>35</v>
      </c>
      <c r="M12" s="174" t="s">
        <v>36</v>
      </c>
      <c r="N12" s="174" t="s">
        <v>37</v>
      </c>
      <c r="O12" s="174" t="s">
        <v>38</v>
      </c>
      <c r="P12" s="174" t="s">
        <v>56</v>
      </c>
      <c r="Q12" s="174" t="s">
        <v>57</v>
      </c>
      <c r="R12" s="174" t="s">
        <v>39</v>
      </c>
      <c r="S12" s="174" t="s">
        <v>56</v>
      </c>
      <c r="T12" s="174" t="s">
        <v>57</v>
      </c>
      <c r="U12" s="174" t="s">
        <v>39</v>
      </c>
    </row>
    <row r="13" spans="1:21" s="33" customFormat="1" ht="21" thickBot="1">
      <c r="A13" s="104"/>
      <c r="B13" s="175">
        <v>1</v>
      </c>
      <c r="C13" s="175">
        <v>2</v>
      </c>
      <c r="D13" s="175">
        <v>3</v>
      </c>
      <c r="E13" s="176">
        <v>4</v>
      </c>
      <c r="F13" s="176">
        <v>5</v>
      </c>
      <c r="G13" s="176" t="s">
        <v>80</v>
      </c>
      <c r="H13" s="350">
        <v>7</v>
      </c>
      <c r="I13" s="350" t="s">
        <v>123</v>
      </c>
      <c r="J13" s="204">
        <v>9</v>
      </c>
      <c r="K13" s="204">
        <v>10</v>
      </c>
      <c r="L13" s="204">
        <v>11</v>
      </c>
      <c r="M13" s="204">
        <v>9</v>
      </c>
      <c r="N13" s="204">
        <v>10</v>
      </c>
      <c r="O13" s="204">
        <v>11</v>
      </c>
      <c r="P13" s="204">
        <v>12</v>
      </c>
      <c r="Q13" s="204">
        <v>13</v>
      </c>
      <c r="R13" s="204">
        <v>14</v>
      </c>
      <c r="S13" s="176">
        <v>16</v>
      </c>
      <c r="T13" s="176">
        <v>17</v>
      </c>
      <c r="U13" s="176">
        <v>18</v>
      </c>
    </row>
    <row r="14" spans="1:21" ht="27">
      <c r="A14" s="105"/>
      <c r="B14" s="177" t="s">
        <v>7</v>
      </c>
      <c r="C14" s="178" t="s">
        <v>62</v>
      </c>
      <c r="D14" s="179"/>
      <c r="E14" s="276">
        <f>SUM(E15:E25)</f>
        <v>0</v>
      </c>
      <c r="F14" s="276">
        <f>SUM(F15:F25)</f>
        <v>0</v>
      </c>
      <c r="G14" s="276">
        <f>SUM(G15:G25)</f>
        <v>0</v>
      </c>
      <c r="H14" s="276">
        <f>SUM(H15:H25)</f>
        <v>0</v>
      </c>
      <c r="I14" s="276">
        <f aca="true" t="shared" si="0" ref="I14:U14">SUM(I15:I25)</f>
        <v>0</v>
      </c>
      <c r="J14" s="277">
        <f t="shared" si="0"/>
        <v>0</v>
      </c>
      <c r="K14" s="278">
        <f t="shared" si="0"/>
        <v>0</v>
      </c>
      <c r="L14" s="278">
        <f t="shared" si="0"/>
        <v>0</v>
      </c>
      <c r="M14" s="278">
        <f t="shared" si="0"/>
        <v>0</v>
      </c>
      <c r="N14" s="278">
        <f t="shared" si="0"/>
        <v>0</v>
      </c>
      <c r="O14" s="278">
        <f t="shared" si="0"/>
        <v>0</v>
      </c>
      <c r="P14" s="278">
        <f t="shared" si="0"/>
        <v>0</v>
      </c>
      <c r="Q14" s="278">
        <f t="shared" si="0"/>
        <v>0</v>
      </c>
      <c r="R14" s="279">
        <f t="shared" si="0"/>
        <v>0</v>
      </c>
      <c r="S14" s="205">
        <f t="shared" si="0"/>
        <v>0</v>
      </c>
      <c r="T14" s="169">
        <f t="shared" si="0"/>
        <v>0</v>
      </c>
      <c r="U14" s="170">
        <f t="shared" si="0"/>
        <v>0</v>
      </c>
    </row>
    <row r="15" spans="1:27" ht="27.75">
      <c r="A15" s="105"/>
      <c r="B15" s="180">
        <v>1</v>
      </c>
      <c r="C15" s="78" t="s">
        <v>20</v>
      </c>
      <c r="D15" s="180">
        <v>611100</v>
      </c>
      <c r="E15" s="287">
        <v>0</v>
      </c>
      <c r="F15" s="287">
        <f>G15</f>
        <v>0</v>
      </c>
      <c r="G15" s="280">
        <f>SUM(H15:I15)</f>
        <v>0</v>
      </c>
      <c r="H15" s="287">
        <v>0</v>
      </c>
      <c r="I15" s="280">
        <f aca="true" t="shared" si="1" ref="I15:I24">SUM(J15:R15)</f>
        <v>0</v>
      </c>
      <c r="J15" s="288">
        <v>0</v>
      </c>
      <c r="K15" s="288">
        <v>0</v>
      </c>
      <c r="L15" s="288">
        <v>0</v>
      </c>
      <c r="M15" s="288">
        <v>0</v>
      </c>
      <c r="N15" s="288">
        <v>0</v>
      </c>
      <c r="O15" s="288">
        <v>0</v>
      </c>
      <c r="P15" s="288">
        <v>0</v>
      </c>
      <c r="Q15" s="288">
        <v>0</v>
      </c>
      <c r="R15" s="288">
        <v>0</v>
      </c>
      <c r="S15" s="206"/>
      <c r="T15" s="181"/>
      <c r="U15" s="182"/>
      <c r="V15" s="46"/>
      <c r="W15" s="46"/>
      <c r="X15" s="46"/>
      <c r="Y15" s="46"/>
      <c r="AA15" s="46"/>
    </row>
    <row r="16" spans="1:27" ht="47.25">
      <c r="A16" s="105"/>
      <c r="B16" s="77">
        <v>2</v>
      </c>
      <c r="C16" s="76" t="s">
        <v>40</v>
      </c>
      <c r="D16" s="77">
        <v>611200</v>
      </c>
      <c r="E16" s="287">
        <v>0</v>
      </c>
      <c r="F16" s="287">
        <f aca="true" t="shared" si="2" ref="F16:F24">G16</f>
        <v>0</v>
      </c>
      <c r="G16" s="280">
        <f aca="true" t="shared" si="3" ref="G16:G81">SUM(H16:I16)</f>
        <v>0</v>
      </c>
      <c r="H16" s="287">
        <v>0</v>
      </c>
      <c r="I16" s="280">
        <f t="shared" si="1"/>
        <v>0</v>
      </c>
      <c r="J16" s="288">
        <v>0</v>
      </c>
      <c r="K16" s="288">
        <v>0</v>
      </c>
      <c r="L16" s="288">
        <v>0</v>
      </c>
      <c r="M16" s="288">
        <v>0</v>
      </c>
      <c r="N16" s="288">
        <v>0</v>
      </c>
      <c r="O16" s="288">
        <v>0</v>
      </c>
      <c r="P16" s="288">
        <v>0</v>
      </c>
      <c r="Q16" s="288">
        <v>0</v>
      </c>
      <c r="R16" s="288">
        <v>0</v>
      </c>
      <c r="S16" s="206"/>
      <c r="T16" s="181"/>
      <c r="U16" s="182"/>
      <c r="V16" s="46"/>
      <c r="W16" s="46"/>
      <c r="X16" s="46"/>
      <c r="Y16" s="46"/>
      <c r="AA16" s="46"/>
    </row>
    <row r="17" spans="1:27" ht="27.75">
      <c r="A17" s="105"/>
      <c r="B17" s="77">
        <v>3</v>
      </c>
      <c r="C17" s="78" t="s">
        <v>8</v>
      </c>
      <c r="D17" s="77">
        <v>613100</v>
      </c>
      <c r="E17" s="287">
        <v>0</v>
      </c>
      <c r="F17" s="287">
        <f t="shared" si="2"/>
        <v>0</v>
      </c>
      <c r="G17" s="280">
        <f t="shared" si="3"/>
        <v>0</v>
      </c>
      <c r="H17" s="287">
        <v>0</v>
      </c>
      <c r="I17" s="280">
        <f t="shared" si="1"/>
        <v>0</v>
      </c>
      <c r="J17" s="288">
        <v>0</v>
      </c>
      <c r="K17" s="288">
        <v>0</v>
      </c>
      <c r="L17" s="288">
        <v>0</v>
      </c>
      <c r="M17" s="288">
        <v>0</v>
      </c>
      <c r="N17" s="288">
        <v>0</v>
      </c>
      <c r="O17" s="288">
        <v>0</v>
      </c>
      <c r="P17" s="288">
        <v>0</v>
      </c>
      <c r="Q17" s="288">
        <v>0</v>
      </c>
      <c r="R17" s="288">
        <v>0</v>
      </c>
      <c r="S17" s="206"/>
      <c r="T17" s="181"/>
      <c r="U17" s="182"/>
      <c r="V17" s="46"/>
      <c r="W17" s="46"/>
      <c r="X17" s="46"/>
      <c r="Y17" s="46"/>
      <c r="AA17" s="46"/>
    </row>
    <row r="18" spans="1:27" ht="27.75">
      <c r="A18" s="105"/>
      <c r="B18" s="77">
        <v>4</v>
      </c>
      <c r="C18" s="76" t="s">
        <v>41</v>
      </c>
      <c r="D18" s="77">
        <v>613200</v>
      </c>
      <c r="E18" s="287">
        <v>0</v>
      </c>
      <c r="F18" s="287">
        <f t="shared" si="2"/>
        <v>0</v>
      </c>
      <c r="G18" s="280">
        <f t="shared" si="3"/>
        <v>0</v>
      </c>
      <c r="H18" s="287">
        <v>0</v>
      </c>
      <c r="I18" s="280">
        <f t="shared" si="1"/>
        <v>0</v>
      </c>
      <c r="J18" s="288">
        <v>0</v>
      </c>
      <c r="K18" s="288">
        <v>0</v>
      </c>
      <c r="L18" s="288">
        <v>0</v>
      </c>
      <c r="M18" s="288">
        <v>0</v>
      </c>
      <c r="N18" s="288">
        <v>0</v>
      </c>
      <c r="O18" s="288">
        <v>0</v>
      </c>
      <c r="P18" s="288">
        <v>0</v>
      </c>
      <c r="Q18" s="288">
        <v>0</v>
      </c>
      <c r="R18" s="288">
        <v>0</v>
      </c>
      <c r="S18" s="206"/>
      <c r="T18" s="181"/>
      <c r="U18" s="182"/>
      <c r="V18" s="46"/>
      <c r="W18" s="46"/>
      <c r="X18" s="46"/>
      <c r="Y18" s="46"/>
      <c r="AA18" s="46"/>
    </row>
    <row r="19" spans="1:27" ht="27.75">
      <c r="A19" s="105"/>
      <c r="B19" s="77">
        <v>5</v>
      </c>
      <c r="C19" s="76" t="s">
        <v>9</v>
      </c>
      <c r="D19" s="77">
        <v>613300</v>
      </c>
      <c r="E19" s="287">
        <v>0</v>
      </c>
      <c r="F19" s="287">
        <f t="shared" si="2"/>
        <v>0</v>
      </c>
      <c r="G19" s="280">
        <f t="shared" si="3"/>
        <v>0</v>
      </c>
      <c r="H19" s="287">
        <v>0</v>
      </c>
      <c r="I19" s="280">
        <f t="shared" si="1"/>
        <v>0</v>
      </c>
      <c r="J19" s="288">
        <v>0</v>
      </c>
      <c r="K19" s="288">
        <v>0</v>
      </c>
      <c r="L19" s="288">
        <v>0</v>
      </c>
      <c r="M19" s="288">
        <v>0</v>
      </c>
      <c r="N19" s="288">
        <v>0</v>
      </c>
      <c r="O19" s="288">
        <v>0</v>
      </c>
      <c r="P19" s="288">
        <v>0</v>
      </c>
      <c r="Q19" s="288">
        <v>0</v>
      </c>
      <c r="R19" s="288">
        <v>0</v>
      </c>
      <c r="S19" s="206"/>
      <c r="T19" s="181"/>
      <c r="U19" s="182"/>
      <c r="V19" s="46"/>
      <c r="W19" s="46"/>
      <c r="X19" s="46"/>
      <c r="Y19" s="46"/>
      <c r="AA19" s="46"/>
    </row>
    <row r="20" spans="1:27" ht="27.75">
      <c r="A20" s="105"/>
      <c r="B20" s="77">
        <v>6</v>
      </c>
      <c r="C20" s="78" t="s">
        <v>21</v>
      </c>
      <c r="D20" s="77">
        <v>613400</v>
      </c>
      <c r="E20" s="287">
        <v>0</v>
      </c>
      <c r="F20" s="287">
        <f t="shared" si="2"/>
        <v>0</v>
      </c>
      <c r="G20" s="280">
        <f t="shared" si="3"/>
        <v>0</v>
      </c>
      <c r="H20" s="287">
        <v>0</v>
      </c>
      <c r="I20" s="280">
        <f t="shared" si="1"/>
        <v>0</v>
      </c>
      <c r="J20" s="288">
        <v>0</v>
      </c>
      <c r="K20" s="288">
        <v>0</v>
      </c>
      <c r="L20" s="288">
        <v>0</v>
      </c>
      <c r="M20" s="288">
        <v>0</v>
      </c>
      <c r="N20" s="288">
        <v>0</v>
      </c>
      <c r="O20" s="288">
        <v>0</v>
      </c>
      <c r="P20" s="288">
        <v>0</v>
      </c>
      <c r="Q20" s="288">
        <v>0</v>
      </c>
      <c r="R20" s="288">
        <v>0</v>
      </c>
      <c r="S20" s="206"/>
      <c r="T20" s="181"/>
      <c r="U20" s="182"/>
      <c r="V20" s="46"/>
      <c r="W20" s="46"/>
      <c r="X20" s="46"/>
      <c r="Y20" s="46"/>
      <c r="AA20" s="46"/>
    </row>
    <row r="21" spans="1:27" ht="27.75">
      <c r="A21" s="105"/>
      <c r="B21" s="77">
        <v>7</v>
      </c>
      <c r="C21" s="76" t="s">
        <v>22</v>
      </c>
      <c r="D21" s="77">
        <v>613500</v>
      </c>
      <c r="E21" s="287">
        <v>0</v>
      </c>
      <c r="F21" s="287">
        <f t="shared" si="2"/>
        <v>0</v>
      </c>
      <c r="G21" s="280">
        <f t="shared" si="3"/>
        <v>0</v>
      </c>
      <c r="H21" s="287">
        <v>0</v>
      </c>
      <c r="I21" s="280">
        <f t="shared" si="1"/>
        <v>0</v>
      </c>
      <c r="J21" s="288">
        <v>0</v>
      </c>
      <c r="K21" s="288">
        <v>0</v>
      </c>
      <c r="L21" s="288">
        <v>0</v>
      </c>
      <c r="M21" s="288">
        <v>0</v>
      </c>
      <c r="N21" s="288">
        <v>0</v>
      </c>
      <c r="O21" s="288">
        <v>0</v>
      </c>
      <c r="P21" s="288">
        <v>0</v>
      </c>
      <c r="Q21" s="288">
        <v>0</v>
      </c>
      <c r="R21" s="288">
        <v>0</v>
      </c>
      <c r="S21" s="206"/>
      <c r="T21" s="181"/>
      <c r="U21" s="182"/>
      <c r="V21" s="46"/>
      <c r="W21" s="46"/>
      <c r="X21" s="46"/>
      <c r="Y21" s="46"/>
      <c r="AA21" s="46"/>
    </row>
    <row r="22" spans="1:27" ht="27.75">
      <c r="A22" s="105"/>
      <c r="B22" s="77">
        <v>8</v>
      </c>
      <c r="C22" s="78" t="s">
        <v>59</v>
      </c>
      <c r="D22" s="77">
        <v>613600</v>
      </c>
      <c r="E22" s="287">
        <v>0</v>
      </c>
      <c r="F22" s="287">
        <f t="shared" si="2"/>
        <v>0</v>
      </c>
      <c r="G22" s="280">
        <f t="shared" si="3"/>
        <v>0</v>
      </c>
      <c r="H22" s="287">
        <v>0</v>
      </c>
      <c r="I22" s="280">
        <f t="shared" si="1"/>
        <v>0</v>
      </c>
      <c r="J22" s="288">
        <v>0</v>
      </c>
      <c r="K22" s="288">
        <v>0</v>
      </c>
      <c r="L22" s="288">
        <v>0</v>
      </c>
      <c r="M22" s="288">
        <v>0</v>
      </c>
      <c r="N22" s="288">
        <v>0</v>
      </c>
      <c r="O22" s="288">
        <v>0</v>
      </c>
      <c r="P22" s="288">
        <v>0</v>
      </c>
      <c r="Q22" s="288">
        <v>0</v>
      </c>
      <c r="R22" s="288">
        <v>0</v>
      </c>
      <c r="S22" s="206"/>
      <c r="T22" s="181"/>
      <c r="U22" s="182"/>
      <c r="V22" s="46"/>
      <c r="W22" s="46"/>
      <c r="X22" s="46"/>
      <c r="Y22" s="46"/>
      <c r="AA22" s="46"/>
    </row>
    <row r="23" spans="1:27" ht="27.75">
      <c r="A23" s="105"/>
      <c r="B23" s="77">
        <v>9</v>
      </c>
      <c r="C23" s="78" t="s">
        <v>10</v>
      </c>
      <c r="D23" s="77">
        <v>613700</v>
      </c>
      <c r="E23" s="287">
        <v>0</v>
      </c>
      <c r="F23" s="287">
        <f t="shared" si="2"/>
        <v>0</v>
      </c>
      <c r="G23" s="280">
        <f t="shared" si="3"/>
        <v>0</v>
      </c>
      <c r="H23" s="287">
        <v>0</v>
      </c>
      <c r="I23" s="280">
        <f t="shared" si="1"/>
        <v>0</v>
      </c>
      <c r="J23" s="288">
        <v>0</v>
      </c>
      <c r="K23" s="288">
        <v>0</v>
      </c>
      <c r="L23" s="288">
        <v>0</v>
      </c>
      <c r="M23" s="288">
        <v>0</v>
      </c>
      <c r="N23" s="288">
        <v>0</v>
      </c>
      <c r="O23" s="288">
        <v>0</v>
      </c>
      <c r="P23" s="288">
        <v>0</v>
      </c>
      <c r="Q23" s="288">
        <v>0</v>
      </c>
      <c r="R23" s="288">
        <v>0</v>
      </c>
      <c r="S23" s="206"/>
      <c r="T23" s="181"/>
      <c r="U23" s="182"/>
      <c r="V23" s="46"/>
      <c r="W23" s="46"/>
      <c r="X23" s="46"/>
      <c r="Y23" s="46"/>
      <c r="AA23" s="46"/>
    </row>
    <row r="24" spans="1:27" ht="47.25">
      <c r="A24" s="105"/>
      <c r="B24" s="77">
        <v>10</v>
      </c>
      <c r="C24" s="76" t="s">
        <v>42</v>
      </c>
      <c r="D24" s="77">
        <v>613800</v>
      </c>
      <c r="E24" s="287">
        <v>0</v>
      </c>
      <c r="F24" s="287">
        <f t="shared" si="2"/>
        <v>0</v>
      </c>
      <c r="G24" s="280">
        <f t="shared" si="3"/>
        <v>0</v>
      </c>
      <c r="H24" s="287">
        <v>0</v>
      </c>
      <c r="I24" s="280">
        <f t="shared" si="1"/>
        <v>0</v>
      </c>
      <c r="J24" s="288">
        <v>0</v>
      </c>
      <c r="K24" s="288">
        <v>0</v>
      </c>
      <c r="L24" s="288">
        <v>0</v>
      </c>
      <c r="M24" s="288">
        <v>0</v>
      </c>
      <c r="N24" s="288">
        <v>0</v>
      </c>
      <c r="O24" s="288">
        <v>0</v>
      </c>
      <c r="P24" s="288">
        <v>0</v>
      </c>
      <c r="Q24" s="288">
        <v>0</v>
      </c>
      <c r="R24" s="288">
        <v>0</v>
      </c>
      <c r="S24" s="206"/>
      <c r="T24" s="181"/>
      <c r="U24" s="182"/>
      <c r="V24" s="46"/>
      <c r="W24" s="46"/>
      <c r="X24" s="46"/>
      <c r="Y24" s="46"/>
      <c r="AA24" s="46"/>
    </row>
    <row r="25" spans="1:27" ht="27.75">
      <c r="A25" s="105"/>
      <c r="B25" s="77">
        <v>11</v>
      </c>
      <c r="C25" s="76" t="s">
        <v>11</v>
      </c>
      <c r="D25" s="77">
        <v>613900</v>
      </c>
      <c r="E25" s="287">
        <v>0</v>
      </c>
      <c r="F25" s="287">
        <f>G25</f>
        <v>0</v>
      </c>
      <c r="G25" s="280">
        <f t="shared" si="3"/>
        <v>0</v>
      </c>
      <c r="H25" s="287">
        <v>0</v>
      </c>
      <c r="I25" s="280">
        <f>SUM(J25:R25)</f>
        <v>0</v>
      </c>
      <c r="J25" s="288">
        <v>0</v>
      </c>
      <c r="K25" s="288">
        <v>0</v>
      </c>
      <c r="L25" s="288">
        <v>0</v>
      </c>
      <c r="M25" s="288">
        <v>0</v>
      </c>
      <c r="N25" s="288">
        <v>0</v>
      </c>
      <c r="O25" s="288">
        <v>0</v>
      </c>
      <c r="P25" s="288">
        <v>0</v>
      </c>
      <c r="Q25" s="288">
        <v>0</v>
      </c>
      <c r="R25" s="288">
        <v>0</v>
      </c>
      <c r="S25" s="206"/>
      <c r="T25" s="181"/>
      <c r="U25" s="182"/>
      <c r="V25" s="46"/>
      <c r="W25" s="46"/>
      <c r="X25" s="46"/>
      <c r="Y25" s="46"/>
      <c r="AA25" s="46"/>
    </row>
    <row r="26" spans="1:24" ht="46.5" thickBot="1">
      <c r="A26" s="105"/>
      <c r="B26" s="183" t="s">
        <v>12</v>
      </c>
      <c r="C26" s="184" t="s">
        <v>61</v>
      </c>
      <c r="D26" s="185">
        <v>614000</v>
      </c>
      <c r="E26" s="283">
        <f aca="true" t="shared" si="4" ref="E26:U26">E27+E38+E44+E59+E62+E64</f>
        <v>0</v>
      </c>
      <c r="F26" s="283">
        <f t="shared" si="4"/>
        <v>0</v>
      </c>
      <c r="G26" s="283">
        <f t="shared" si="4"/>
        <v>0</v>
      </c>
      <c r="H26" s="283">
        <f t="shared" si="4"/>
        <v>0</v>
      </c>
      <c r="I26" s="283">
        <f t="shared" si="4"/>
        <v>0</v>
      </c>
      <c r="J26" s="284">
        <f t="shared" si="4"/>
        <v>0</v>
      </c>
      <c r="K26" s="284">
        <f t="shared" si="4"/>
        <v>0</v>
      </c>
      <c r="L26" s="284">
        <f t="shared" si="4"/>
        <v>0</v>
      </c>
      <c r="M26" s="284">
        <f t="shared" si="4"/>
        <v>0</v>
      </c>
      <c r="N26" s="284">
        <f t="shared" si="4"/>
        <v>0</v>
      </c>
      <c r="O26" s="284">
        <f t="shared" si="4"/>
        <v>0</v>
      </c>
      <c r="P26" s="284">
        <f t="shared" si="4"/>
        <v>0</v>
      </c>
      <c r="Q26" s="284">
        <f t="shared" si="4"/>
        <v>0</v>
      </c>
      <c r="R26" s="284">
        <f t="shared" si="4"/>
        <v>0</v>
      </c>
      <c r="S26" s="207">
        <f t="shared" si="4"/>
        <v>0</v>
      </c>
      <c r="T26" s="171">
        <f t="shared" si="4"/>
        <v>0</v>
      </c>
      <c r="U26" s="172">
        <f t="shared" si="4"/>
        <v>0</v>
      </c>
      <c r="W26" s="46"/>
      <c r="X26" s="46"/>
    </row>
    <row r="27" spans="1:21" ht="27.75">
      <c r="A27" s="105"/>
      <c r="B27" s="186">
        <v>1</v>
      </c>
      <c r="C27" s="83" t="s">
        <v>43</v>
      </c>
      <c r="D27" s="109">
        <v>614100</v>
      </c>
      <c r="E27" s="291">
        <f>SUM(E28:E37)</f>
        <v>0</v>
      </c>
      <c r="F27" s="291">
        <f aca="true" t="shared" si="5" ref="F27:R27">SUM(F28:F37)</f>
        <v>0</v>
      </c>
      <c r="G27" s="291">
        <f t="shared" si="5"/>
        <v>0</v>
      </c>
      <c r="H27" s="291">
        <f t="shared" si="5"/>
        <v>0</v>
      </c>
      <c r="I27" s="291">
        <f t="shared" si="5"/>
        <v>0</v>
      </c>
      <c r="J27" s="292">
        <f t="shared" si="5"/>
        <v>0</v>
      </c>
      <c r="K27" s="292">
        <f t="shared" si="5"/>
        <v>0</v>
      </c>
      <c r="L27" s="292">
        <f t="shared" si="5"/>
        <v>0</v>
      </c>
      <c r="M27" s="292">
        <f t="shared" si="5"/>
        <v>0</v>
      </c>
      <c r="N27" s="292">
        <f t="shared" si="5"/>
        <v>0</v>
      </c>
      <c r="O27" s="292">
        <f t="shared" si="5"/>
        <v>0</v>
      </c>
      <c r="P27" s="292">
        <f t="shared" si="5"/>
        <v>0</v>
      </c>
      <c r="Q27" s="292">
        <f t="shared" si="5"/>
        <v>0</v>
      </c>
      <c r="R27" s="292">
        <f t="shared" si="5"/>
        <v>0</v>
      </c>
      <c r="S27" s="208">
        <f>S28+S37</f>
        <v>0</v>
      </c>
      <c r="T27" s="187">
        <f>T28+T37</f>
        <v>0</v>
      </c>
      <c r="U27" s="188">
        <f>U28+U37</f>
        <v>0</v>
      </c>
    </row>
    <row r="28" spans="1:21" ht="27.75">
      <c r="A28" s="105"/>
      <c r="B28" s="86"/>
      <c r="C28" s="85"/>
      <c r="D28" s="86"/>
      <c r="E28" s="287">
        <v>0</v>
      </c>
      <c r="F28" s="287">
        <f>G28</f>
        <v>0</v>
      </c>
      <c r="G28" s="280">
        <f t="shared" si="3"/>
        <v>0</v>
      </c>
      <c r="H28" s="287">
        <v>0</v>
      </c>
      <c r="I28" s="280">
        <f aca="true" t="shared" si="6" ref="I28:I36">SUM(J28:R28)</f>
        <v>0</v>
      </c>
      <c r="J28" s="288"/>
      <c r="K28" s="289"/>
      <c r="L28" s="289"/>
      <c r="M28" s="289">
        <v>0</v>
      </c>
      <c r="N28" s="289">
        <v>0</v>
      </c>
      <c r="O28" s="289">
        <v>0</v>
      </c>
      <c r="P28" s="289">
        <v>0</v>
      </c>
      <c r="Q28" s="289">
        <v>0</v>
      </c>
      <c r="R28" s="290">
        <v>0</v>
      </c>
      <c r="S28" s="209"/>
      <c r="T28" s="189"/>
      <c r="U28" s="190"/>
    </row>
    <row r="29" spans="1:21" ht="27.75" hidden="1">
      <c r="A29" s="105"/>
      <c r="B29" s="86"/>
      <c r="C29" s="85"/>
      <c r="D29" s="86"/>
      <c r="E29" s="287"/>
      <c r="F29" s="287"/>
      <c r="G29" s="280">
        <f t="shared" si="3"/>
        <v>0</v>
      </c>
      <c r="H29" s="287"/>
      <c r="I29" s="280">
        <f t="shared" si="6"/>
        <v>0</v>
      </c>
      <c r="J29" s="288"/>
      <c r="K29" s="289"/>
      <c r="L29" s="289"/>
      <c r="M29" s="289"/>
      <c r="N29" s="289"/>
      <c r="O29" s="289"/>
      <c r="P29" s="289"/>
      <c r="Q29" s="289"/>
      <c r="R29" s="290"/>
      <c r="S29" s="209"/>
      <c r="T29" s="189"/>
      <c r="U29" s="190"/>
    </row>
    <row r="30" spans="1:21" ht="27.75" hidden="1">
      <c r="A30" s="105"/>
      <c r="B30" s="86"/>
      <c r="C30" s="85"/>
      <c r="D30" s="86"/>
      <c r="E30" s="287"/>
      <c r="F30" s="287"/>
      <c r="G30" s="280">
        <f t="shared" si="3"/>
        <v>0</v>
      </c>
      <c r="H30" s="287"/>
      <c r="I30" s="280">
        <f t="shared" si="6"/>
        <v>0</v>
      </c>
      <c r="J30" s="288"/>
      <c r="K30" s="289"/>
      <c r="L30" s="289"/>
      <c r="M30" s="289"/>
      <c r="N30" s="289"/>
      <c r="O30" s="289"/>
      <c r="P30" s="289"/>
      <c r="Q30" s="289"/>
      <c r="R30" s="290"/>
      <c r="S30" s="209"/>
      <c r="T30" s="189"/>
      <c r="U30" s="190"/>
    </row>
    <row r="31" spans="1:21" ht="27.75" hidden="1">
      <c r="A31" s="105"/>
      <c r="B31" s="86"/>
      <c r="C31" s="85"/>
      <c r="D31" s="86"/>
      <c r="E31" s="287"/>
      <c r="F31" s="287"/>
      <c r="G31" s="280">
        <f t="shared" si="3"/>
        <v>0</v>
      </c>
      <c r="H31" s="287"/>
      <c r="I31" s="280">
        <f t="shared" si="6"/>
        <v>0</v>
      </c>
      <c r="J31" s="288"/>
      <c r="K31" s="289"/>
      <c r="L31" s="289"/>
      <c r="M31" s="289"/>
      <c r="N31" s="289"/>
      <c r="O31" s="289"/>
      <c r="P31" s="289"/>
      <c r="Q31" s="289"/>
      <c r="R31" s="290"/>
      <c r="S31" s="209"/>
      <c r="T31" s="189"/>
      <c r="U31" s="190"/>
    </row>
    <row r="32" spans="1:21" ht="27.75" hidden="1">
      <c r="A32" s="105"/>
      <c r="B32" s="86"/>
      <c r="C32" s="85"/>
      <c r="D32" s="86"/>
      <c r="E32" s="287"/>
      <c r="F32" s="287"/>
      <c r="G32" s="280">
        <f t="shared" si="3"/>
        <v>0</v>
      </c>
      <c r="H32" s="287"/>
      <c r="I32" s="280">
        <f t="shared" si="6"/>
        <v>0</v>
      </c>
      <c r="J32" s="288"/>
      <c r="K32" s="289"/>
      <c r="L32" s="289"/>
      <c r="M32" s="289"/>
      <c r="N32" s="289"/>
      <c r="O32" s="289"/>
      <c r="P32" s="289"/>
      <c r="Q32" s="289"/>
      <c r="R32" s="290"/>
      <c r="S32" s="209"/>
      <c r="T32" s="189"/>
      <c r="U32" s="190"/>
    </row>
    <row r="33" spans="1:21" ht="27.75" hidden="1">
      <c r="A33" s="105"/>
      <c r="B33" s="86"/>
      <c r="C33" s="85"/>
      <c r="D33" s="86"/>
      <c r="E33" s="287"/>
      <c r="F33" s="287"/>
      <c r="G33" s="280">
        <f t="shared" si="3"/>
        <v>0</v>
      </c>
      <c r="H33" s="287"/>
      <c r="I33" s="280">
        <f t="shared" si="6"/>
        <v>0</v>
      </c>
      <c r="J33" s="288"/>
      <c r="K33" s="289"/>
      <c r="L33" s="289"/>
      <c r="M33" s="289"/>
      <c r="N33" s="289"/>
      <c r="O33" s="289"/>
      <c r="P33" s="289"/>
      <c r="Q33" s="289"/>
      <c r="R33" s="290"/>
      <c r="S33" s="209"/>
      <c r="T33" s="189"/>
      <c r="U33" s="190"/>
    </row>
    <row r="34" spans="1:21" ht="27.75" hidden="1">
      <c r="A34" s="105"/>
      <c r="B34" s="86"/>
      <c r="C34" s="85"/>
      <c r="D34" s="86"/>
      <c r="E34" s="287"/>
      <c r="F34" s="287"/>
      <c r="G34" s="280">
        <f t="shared" si="3"/>
        <v>0</v>
      </c>
      <c r="H34" s="287"/>
      <c r="I34" s="280">
        <f t="shared" si="6"/>
        <v>0</v>
      </c>
      <c r="J34" s="288"/>
      <c r="K34" s="289"/>
      <c r="L34" s="289"/>
      <c r="M34" s="289"/>
      <c r="N34" s="289"/>
      <c r="O34" s="289"/>
      <c r="P34" s="289"/>
      <c r="Q34" s="289"/>
      <c r="R34" s="290"/>
      <c r="S34" s="209"/>
      <c r="T34" s="189"/>
      <c r="U34" s="190"/>
    </row>
    <row r="35" spans="1:21" ht="27.75" hidden="1">
      <c r="A35" s="105"/>
      <c r="B35" s="86"/>
      <c r="C35" s="85"/>
      <c r="D35" s="86"/>
      <c r="E35" s="287"/>
      <c r="F35" s="287"/>
      <c r="G35" s="280">
        <f t="shared" si="3"/>
        <v>0</v>
      </c>
      <c r="H35" s="287"/>
      <c r="I35" s="280">
        <f t="shared" si="6"/>
        <v>0</v>
      </c>
      <c r="J35" s="288"/>
      <c r="K35" s="289"/>
      <c r="L35" s="289"/>
      <c r="M35" s="289"/>
      <c r="N35" s="289"/>
      <c r="O35" s="289"/>
      <c r="P35" s="289"/>
      <c r="Q35" s="289"/>
      <c r="R35" s="290"/>
      <c r="S35" s="209"/>
      <c r="T35" s="189"/>
      <c r="U35" s="190"/>
    </row>
    <row r="36" spans="1:21" ht="27.75" hidden="1">
      <c r="A36" s="105"/>
      <c r="B36" s="86"/>
      <c r="C36" s="85"/>
      <c r="D36" s="86"/>
      <c r="E36" s="287"/>
      <c r="F36" s="287"/>
      <c r="G36" s="280">
        <f t="shared" si="3"/>
        <v>0</v>
      </c>
      <c r="H36" s="287"/>
      <c r="I36" s="280">
        <f t="shared" si="6"/>
        <v>0</v>
      </c>
      <c r="J36" s="288"/>
      <c r="K36" s="289"/>
      <c r="L36" s="289"/>
      <c r="M36" s="289"/>
      <c r="N36" s="289"/>
      <c r="O36" s="289"/>
      <c r="P36" s="289"/>
      <c r="Q36" s="289"/>
      <c r="R36" s="290"/>
      <c r="S36" s="209"/>
      <c r="T36" s="189"/>
      <c r="U36" s="190"/>
    </row>
    <row r="37" spans="1:21" ht="27.75" hidden="1">
      <c r="A37" s="105"/>
      <c r="B37" s="86"/>
      <c r="C37" s="85"/>
      <c r="D37" s="86"/>
      <c r="E37" s="287"/>
      <c r="F37" s="287"/>
      <c r="G37" s="280">
        <f t="shared" si="3"/>
        <v>0</v>
      </c>
      <c r="H37" s="287"/>
      <c r="I37" s="280">
        <f>SUM(J37:R37)</f>
        <v>0</v>
      </c>
      <c r="J37" s="288"/>
      <c r="K37" s="289"/>
      <c r="L37" s="289"/>
      <c r="M37" s="289"/>
      <c r="N37" s="289"/>
      <c r="O37" s="289"/>
      <c r="P37" s="289"/>
      <c r="Q37" s="289"/>
      <c r="R37" s="290"/>
      <c r="S37" s="209"/>
      <c r="T37" s="189"/>
      <c r="U37" s="190"/>
    </row>
    <row r="38" spans="1:21" ht="27.75">
      <c r="A38" s="105"/>
      <c r="B38" s="86">
        <v>2</v>
      </c>
      <c r="C38" s="85" t="s">
        <v>44</v>
      </c>
      <c r="D38" s="86">
        <v>614200</v>
      </c>
      <c r="E38" s="280">
        <f>SUM(E39:E43)</f>
        <v>0</v>
      </c>
      <c r="F38" s="280">
        <f aca="true" t="shared" si="7" ref="F38:R38">SUM(F39:F43)</f>
        <v>0</v>
      </c>
      <c r="G38" s="280">
        <f t="shared" si="7"/>
        <v>0</v>
      </c>
      <c r="H38" s="280">
        <f t="shared" si="7"/>
        <v>0</v>
      </c>
      <c r="I38" s="280">
        <f t="shared" si="7"/>
        <v>0</v>
      </c>
      <c r="J38" s="293">
        <f t="shared" si="7"/>
        <v>0</v>
      </c>
      <c r="K38" s="293">
        <f t="shared" si="7"/>
        <v>0</v>
      </c>
      <c r="L38" s="293">
        <f t="shared" si="7"/>
        <v>0</v>
      </c>
      <c r="M38" s="293">
        <f t="shared" si="7"/>
        <v>0</v>
      </c>
      <c r="N38" s="293">
        <f t="shared" si="7"/>
        <v>0</v>
      </c>
      <c r="O38" s="293">
        <f t="shared" si="7"/>
        <v>0</v>
      </c>
      <c r="P38" s="293">
        <f t="shared" si="7"/>
        <v>0</v>
      </c>
      <c r="Q38" s="293">
        <f t="shared" si="7"/>
        <v>0</v>
      </c>
      <c r="R38" s="293">
        <f t="shared" si="7"/>
        <v>0</v>
      </c>
      <c r="S38" s="206">
        <f>S43</f>
        <v>0</v>
      </c>
      <c r="T38" s="181">
        <f>T43</f>
        <v>0</v>
      </c>
      <c r="U38" s="182">
        <f>U43</f>
        <v>0</v>
      </c>
    </row>
    <row r="39" spans="1:21" ht="27.75">
      <c r="A39" s="105"/>
      <c r="B39" s="86"/>
      <c r="C39" s="85"/>
      <c r="D39" s="86"/>
      <c r="E39" s="287">
        <v>0</v>
      </c>
      <c r="F39" s="287">
        <f>G39</f>
        <v>0</v>
      </c>
      <c r="G39" s="280">
        <f t="shared" si="3"/>
        <v>0</v>
      </c>
      <c r="H39" s="280"/>
      <c r="I39" s="280">
        <f>SUM(J39:R39)</f>
        <v>0</v>
      </c>
      <c r="J39" s="288"/>
      <c r="K39" s="289"/>
      <c r="L39" s="289"/>
      <c r="M39" s="289">
        <v>0</v>
      </c>
      <c r="N39" s="289">
        <v>0</v>
      </c>
      <c r="O39" s="289">
        <v>0</v>
      </c>
      <c r="P39" s="289">
        <v>0</v>
      </c>
      <c r="Q39" s="289">
        <v>0</v>
      </c>
      <c r="R39" s="290">
        <v>0</v>
      </c>
      <c r="S39" s="209"/>
      <c r="T39" s="189"/>
      <c r="U39" s="190"/>
    </row>
    <row r="40" spans="1:21" ht="27.75" hidden="1">
      <c r="A40" s="105"/>
      <c r="B40" s="86"/>
      <c r="C40" s="85"/>
      <c r="D40" s="86"/>
      <c r="E40" s="287"/>
      <c r="F40" s="287"/>
      <c r="G40" s="280">
        <f t="shared" si="3"/>
        <v>0</v>
      </c>
      <c r="H40" s="287"/>
      <c r="I40" s="280">
        <f>SUM(J40:R40)</f>
        <v>0</v>
      </c>
      <c r="J40" s="288"/>
      <c r="K40" s="289"/>
      <c r="L40" s="289"/>
      <c r="M40" s="289"/>
      <c r="N40" s="289"/>
      <c r="O40" s="289"/>
      <c r="P40" s="289"/>
      <c r="Q40" s="289"/>
      <c r="R40" s="290"/>
      <c r="S40" s="209"/>
      <c r="T40" s="189"/>
      <c r="U40" s="190"/>
    </row>
    <row r="41" spans="1:21" ht="27.75" hidden="1">
      <c r="A41" s="105"/>
      <c r="B41" s="86"/>
      <c r="C41" s="85"/>
      <c r="D41" s="86"/>
      <c r="E41" s="287"/>
      <c r="F41" s="287"/>
      <c r="G41" s="280">
        <f t="shared" si="3"/>
        <v>0</v>
      </c>
      <c r="H41" s="287"/>
      <c r="I41" s="280">
        <f>SUM(J41:R41)</f>
        <v>0</v>
      </c>
      <c r="J41" s="288"/>
      <c r="K41" s="289"/>
      <c r="L41" s="289"/>
      <c r="M41" s="289"/>
      <c r="N41" s="289"/>
      <c r="O41" s="289"/>
      <c r="P41" s="289"/>
      <c r="Q41" s="289"/>
      <c r="R41" s="290"/>
      <c r="S41" s="209"/>
      <c r="T41" s="189"/>
      <c r="U41" s="190"/>
    </row>
    <row r="42" spans="1:21" ht="27.75" hidden="1">
      <c r="A42" s="105"/>
      <c r="B42" s="86"/>
      <c r="C42" s="85"/>
      <c r="D42" s="86"/>
      <c r="E42" s="287"/>
      <c r="F42" s="287"/>
      <c r="G42" s="280">
        <f t="shared" si="3"/>
        <v>0</v>
      </c>
      <c r="H42" s="287"/>
      <c r="I42" s="280">
        <f>SUM(J42:R42)</f>
        <v>0</v>
      </c>
      <c r="J42" s="288"/>
      <c r="K42" s="289"/>
      <c r="L42" s="289"/>
      <c r="M42" s="289"/>
      <c r="N42" s="289"/>
      <c r="O42" s="289"/>
      <c r="P42" s="289"/>
      <c r="Q42" s="289"/>
      <c r="R42" s="290"/>
      <c r="S42" s="209"/>
      <c r="T42" s="189"/>
      <c r="U42" s="190"/>
    </row>
    <row r="43" spans="1:21" ht="27.75" hidden="1">
      <c r="A43" s="105"/>
      <c r="B43" s="86"/>
      <c r="C43" s="85"/>
      <c r="D43" s="86"/>
      <c r="E43" s="287"/>
      <c r="F43" s="287"/>
      <c r="G43" s="280">
        <f t="shared" si="3"/>
        <v>0</v>
      </c>
      <c r="H43" s="287"/>
      <c r="I43" s="280">
        <f>SUM(J43:R43)</f>
        <v>0</v>
      </c>
      <c r="J43" s="288"/>
      <c r="K43" s="289"/>
      <c r="L43" s="289"/>
      <c r="M43" s="289"/>
      <c r="N43" s="289"/>
      <c r="O43" s="289"/>
      <c r="P43" s="289"/>
      <c r="Q43" s="289"/>
      <c r="R43" s="290"/>
      <c r="S43" s="209"/>
      <c r="T43" s="189"/>
      <c r="U43" s="190"/>
    </row>
    <row r="44" spans="1:21" ht="27.75">
      <c r="A44" s="105"/>
      <c r="B44" s="86">
        <v>3</v>
      </c>
      <c r="C44" s="76" t="s">
        <v>45</v>
      </c>
      <c r="D44" s="86">
        <v>614300</v>
      </c>
      <c r="E44" s="280">
        <f>SUM(E45:E58)</f>
        <v>0</v>
      </c>
      <c r="F44" s="280">
        <f aca="true" t="shared" si="8" ref="F44:U44">SUM(F45:F58)</f>
        <v>0</v>
      </c>
      <c r="G44" s="280">
        <f t="shared" si="8"/>
        <v>0</v>
      </c>
      <c r="H44" s="280">
        <f t="shared" si="8"/>
        <v>0</v>
      </c>
      <c r="I44" s="280">
        <f t="shared" si="8"/>
        <v>0</v>
      </c>
      <c r="J44" s="293">
        <f t="shared" si="8"/>
        <v>0</v>
      </c>
      <c r="K44" s="293">
        <f t="shared" si="8"/>
        <v>0</v>
      </c>
      <c r="L44" s="293">
        <f t="shared" si="8"/>
        <v>0</v>
      </c>
      <c r="M44" s="293">
        <f t="shared" si="8"/>
        <v>0</v>
      </c>
      <c r="N44" s="293">
        <f t="shared" si="8"/>
        <v>0</v>
      </c>
      <c r="O44" s="293">
        <f t="shared" si="8"/>
        <v>0</v>
      </c>
      <c r="P44" s="293">
        <f t="shared" si="8"/>
        <v>0</v>
      </c>
      <c r="Q44" s="293">
        <f t="shared" si="8"/>
        <v>0</v>
      </c>
      <c r="R44" s="293">
        <f t="shared" si="8"/>
        <v>0</v>
      </c>
      <c r="S44" s="206">
        <f t="shared" si="8"/>
        <v>0</v>
      </c>
      <c r="T44" s="181">
        <f t="shared" si="8"/>
        <v>0</v>
      </c>
      <c r="U44" s="182">
        <f t="shared" si="8"/>
        <v>0</v>
      </c>
    </row>
    <row r="45" spans="1:21" ht="27.75">
      <c r="A45" s="105"/>
      <c r="B45" s="86"/>
      <c r="C45" s="85"/>
      <c r="D45" s="86"/>
      <c r="E45" s="287">
        <v>0</v>
      </c>
      <c r="F45" s="287">
        <f>G45</f>
        <v>0</v>
      </c>
      <c r="G45" s="280">
        <f t="shared" si="3"/>
        <v>0</v>
      </c>
      <c r="H45" s="287">
        <v>0</v>
      </c>
      <c r="I45" s="280">
        <f aca="true" t="shared" si="9" ref="I45:I57">SUM(J45:R45)</f>
        <v>0</v>
      </c>
      <c r="J45" s="288"/>
      <c r="K45" s="289"/>
      <c r="L45" s="289"/>
      <c r="M45" s="289">
        <v>0</v>
      </c>
      <c r="N45" s="289">
        <v>0</v>
      </c>
      <c r="O45" s="289">
        <v>0</v>
      </c>
      <c r="P45" s="289">
        <v>0</v>
      </c>
      <c r="Q45" s="289">
        <v>0</v>
      </c>
      <c r="R45" s="290">
        <v>0</v>
      </c>
      <c r="S45" s="209"/>
      <c r="T45" s="189"/>
      <c r="U45" s="190"/>
    </row>
    <row r="46" spans="1:21" ht="27.75" hidden="1">
      <c r="A46" s="105"/>
      <c r="B46" s="86"/>
      <c r="C46" s="85"/>
      <c r="D46" s="86"/>
      <c r="E46" s="287"/>
      <c r="F46" s="287"/>
      <c r="G46" s="280">
        <f t="shared" si="3"/>
        <v>0</v>
      </c>
      <c r="H46" s="287"/>
      <c r="I46" s="280">
        <f t="shared" si="9"/>
        <v>0</v>
      </c>
      <c r="J46" s="288"/>
      <c r="K46" s="289"/>
      <c r="L46" s="289"/>
      <c r="M46" s="289"/>
      <c r="N46" s="289"/>
      <c r="O46" s="289"/>
      <c r="P46" s="289"/>
      <c r="Q46" s="289"/>
      <c r="R46" s="290"/>
      <c r="S46" s="209"/>
      <c r="T46" s="189"/>
      <c r="U46" s="190"/>
    </row>
    <row r="47" spans="1:21" ht="27.75" hidden="1">
      <c r="A47" s="105"/>
      <c r="B47" s="86"/>
      <c r="C47" s="85"/>
      <c r="D47" s="86"/>
      <c r="E47" s="287"/>
      <c r="F47" s="287"/>
      <c r="G47" s="280">
        <f t="shared" si="3"/>
        <v>0</v>
      </c>
      <c r="H47" s="287"/>
      <c r="I47" s="280">
        <f t="shared" si="9"/>
        <v>0</v>
      </c>
      <c r="J47" s="288"/>
      <c r="K47" s="289"/>
      <c r="L47" s="289"/>
      <c r="M47" s="289"/>
      <c r="N47" s="289"/>
      <c r="O47" s="289"/>
      <c r="P47" s="289"/>
      <c r="Q47" s="289"/>
      <c r="R47" s="290"/>
      <c r="S47" s="209"/>
      <c r="T47" s="189"/>
      <c r="U47" s="190"/>
    </row>
    <row r="48" spans="1:21" ht="27.75" hidden="1">
      <c r="A48" s="105"/>
      <c r="B48" s="86"/>
      <c r="C48" s="85"/>
      <c r="D48" s="86"/>
      <c r="E48" s="287"/>
      <c r="F48" s="287"/>
      <c r="G48" s="280">
        <f t="shared" si="3"/>
        <v>0</v>
      </c>
      <c r="H48" s="287"/>
      <c r="I48" s="280">
        <f t="shared" si="9"/>
        <v>0</v>
      </c>
      <c r="J48" s="288"/>
      <c r="K48" s="289"/>
      <c r="L48" s="289"/>
      <c r="M48" s="289"/>
      <c r="N48" s="289"/>
      <c r="O48" s="289"/>
      <c r="P48" s="289"/>
      <c r="Q48" s="289"/>
      <c r="R48" s="290"/>
      <c r="S48" s="209"/>
      <c r="T48" s="189"/>
      <c r="U48" s="190"/>
    </row>
    <row r="49" spans="1:21" ht="28.5" hidden="1" thickBot="1">
      <c r="A49" s="105"/>
      <c r="B49" s="125"/>
      <c r="C49" s="124"/>
      <c r="D49" s="125"/>
      <c r="E49" s="294"/>
      <c r="F49" s="294"/>
      <c r="G49" s="295">
        <f t="shared" si="3"/>
        <v>0</v>
      </c>
      <c r="H49" s="294"/>
      <c r="I49" s="280">
        <f t="shared" si="9"/>
        <v>0</v>
      </c>
      <c r="J49" s="288"/>
      <c r="K49" s="289"/>
      <c r="L49" s="289"/>
      <c r="M49" s="289"/>
      <c r="N49" s="289"/>
      <c r="O49" s="289"/>
      <c r="P49" s="289"/>
      <c r="Q49" s="289"/>
      <c r="R49" s="290"/>
      <c r="S49" s="210"/>
      <c r="T49" s="191"/>
      <c r="U49" s="192"/>
    </row>
    <row r="50" spans="1:21" ht="27.75" hidden="1">
      <c r="A50" s="105"/>
      <c r="B50" s="109"/>
      <c r="C50" s="126"/>
      <c r="D50" s="109"/>
      <c r="E50" s="309"/>
      <c r="F50" s="309"/>
      <c r="G50" s="339">
        <f t="shared" si="3"/>
        <v>0</v>
      </c>
      <c r="H50" s="309"/>
      <c r="I50" s="280">
        <f t="shared" si="9"/>
        <v>0</v>
      </c>
      <c r="J50" s="288"/>
      <c r="K50" s="289"/>
      <c r="L50" s="289"/>
      <c r="M50" s="289"/>
      <c r="N50" s="289"/>
      <c r="O50" s="289"/>
      <c r="P50" s="289"/>
      <c r="Q50" s="289"/>
      <c r="R50" s="290"/>
      <c r="S50" s="208"/>
      <c r="T50" s="187"/>
      <c r="U50" s="188"/>
    </row>
    <row r="51" spans="1:21" ht="27.75" hidden="1">
      <c r="A51" s="105"/>
      <c r="B51" s="86"/>
      <c r="C51" s="85"/>
      <c r="D51" s="86"/>
      <c r="E51" s="287"/>
      <c r="F51" s="287"/>
      <c r="G51" s="280">
        <f t="shared" si="3"/>
        <v>0</v>
      </c>
      <c r="H51" s="287"/>
      <c r="I51" s="280">
        <f t="shared" si="9"/>
        <v>0</v>
      </c>
      <c r="J51" s="288"/>
      <c r="K51" s="289"/>
      <c r="L51" s="289"/>
      <c r="M51" s="289"/>
      <c r="N51" s="289"/>
      <c r="O51" s="289"/>
      <c r="P51" s="289"/>
      <c r="Q51" s="289"/>
      <c r="R51" s="290"/>
      <c r="S51" s="209"/>
      <c r="T51" s="189"/>
      <c r="U51" s="190"/>
    </row>
    <row r="52" spans="1:21" ht="27.75" hidden="1">
      <c r="A52" s="105"/>
      <c r="B52" s="86"/>
      <c r="C52" s="85"/>
      <c r="D52" s="86"/>
      <c r="E52" s="287"/>
      <c r="F52" s="287"/>
      <c r="G52" s="280">
        <f t="shared" si="3"/>
        <v>0</v>
      </c>
      <c r="H52" s="287"/>
      <c r="I52" s="280">
        <f t="shared" si="9"/>
        <v>0</v>
      </c>
      <c r="J52" s="288"/>
      <c r="K52" s="289"/>
      <c r="L52" s="289"/>
      <c r="M52" s="289"/>
      <c r="N52" s="289"/>
      <c r="O52" s="289"/>
      <c r="P52" s="289"/>
      <c r="Q52" s="289"/>
      <c r="R52" s="290"/>
      <c r="S52" s="209"/>
      <c r="T52" s="189"/>
      <c r="U52" s="190"/>
    </row>
    <row r="53" spans="1:21" ht="27.75" hidden="1">
      <c r="A53" s="105"/>
      <c r="B53" s="86"/>
      <c r="C53" s="85"/>
      <c r="D53" s="86"/>
      <c r="E53" s="287"/>
      <c r="F53" s="287"/>
      <c r="G53" s="280">
        <f t="shared" si="3"/>
        <v>0</v>
      </c>
      <c r="H53" s="287"/>
      <c r="I53" s="280">
        <f t="shared" si="9"/>
        <v>0</v>
      </c>
      <c r="J53" s="288"/>
      <c r="K53" s="289"/>
      <c r="L53" s="289"/>
      <c r="M53" s="289"/>
      <c r="N53" s="289"/>
      <c r="O53" s="289"/>
      <c r="P53" s="289"/>
      <c r="Q53" s="289"/>
      <c r="R53" s="290"/>
      <c r="S53" s="209"/>
      <c r="T53" s="189"/>
      <c r="U53" s="190"/>
    </row>
    <row r="54" spans="1:21" ht="27.75" hidden="1">
      <c r="A54" s="105"/>
      <c r="B54" s="86"/>
      <c r="C54" s="85"/>
      <c r="D54" s="86"/>
      <c r="E54" s="287"/>
      <c r="F54" s="287"/>
      <c r="G54" s="280">
        <f t="shared" si="3"/>
        <v>0</v>
      </c>
      <c r="H54" s="287"/>
      <c r="I54" s="280">
        <f t="shared" si="9"/>
        <v>0</v>
      </c>
      <c r="J54" s="288"/>
      <c r="K54" s="289"/>
      <c r="L54" s="289"/>
      <c r="M54" s="289"/>
      <c r="N54" s="289"/>
      <c r="O54" s="289"/>
      <c r="P54" s="289"/>
      <c r="Q54" s="289"/>
      <c r="R54" s="290"/>
      <c r="S54" s="209"/>
      <c r="T54" s="189"/>
      <c r="U54" s="190"/>
    </row>
    <row r="55" spans="1:21" ht="27.75" hidden="1">
      <c r="A55" s="105"/>
      <c r="B55" s="77"/>
      <c r="C55" s="85"/>
      <c r="D55" s="77"/>
      <c r="E55" s="287"/>
      <c r="F55" s="287"/>
      <c r="G55" s="280">
        <f t="shared" si="3"/>
        <v>0</v>
      </c>
      <c r="H55" s="287"/>
      <c r="I55" s="280">
        <f t="shared" si="9"/>
        <v>0</v>
      </c>
      <c r="J55" s="288"/>
      <c r="K55" s="289"/>
      <c r="L55" s="289"/>
      <c r="M55" s="289"/>
      <c r="N55" s="289"/>
      <c r="O55" s="289"/>
      <c r="P55" s="289"/>
      <c r="Q55" s="289"/>
      <c r="R55" s="290"/>
      <c r="S55" s="211"/>
      <c r="T55" s="193"/>
      <c r="U55" s="182"/>
    </row>
    <row r="56" spans="1:21" ht="27.75" hidden="1">
      <c r="A56" s="105"/>
      <c r="B56" s="86"/>
      <c r="C56" s="85"/>
      <c r="D56" s="86"/>
      <c r="E56" s="287"/>
      <c r="F56" s="287"/>
      <c r="G56" s="280">
        <f t="shared" si="3"/>
        <v>0</v>
      </c>
      <c r="H56" s="287"/>
      <c r="I56" s="280">
        <f t="shared" si="9"/>
        <v>0</v>
      </c>
      <c r="J56" s="288"/>
      <c r="K56" s="289"/>
      <c r="L56" s="289"/>
      <c r="M56" s="289"/>
      <c r="N56" s="289"/>
      <c r="O56" s="289"/>
      <c r="P56" s="289"/>
      <c r="Q56" s="289"/>
      <c r="R56" s="290"/>
      <c r="S56" s="209"/>
      <c r="T56" s="189"/>
      <c r="U56" s="190"/>
    </row>
    <row r="57" spans="1:21" ht="27.75" hidden="1">
      <c r="A57" s="105"/>
      <c r="B57" s="86"/>
      <c r="C57" s="85"/>
      <c r="D57" s="86"/>
      <c r="E57" s="287"/>
      <c r="F57" s="287"/>
      <c r="G57" s="280">
        <f t="shared" si="3"/>
        <v>0</v>
      </c>
      <c r="H57" s="287"/>
      <c r="I57" s="280">
        <f t="shared" si="9"/>
        <v>0</v>
      </c>
      <c r="J57" s="288"/>
      <c r="K57" s="289"/>
      <c r="L57" s="289"/>
      <c r="M57" s="289"/>
      <c r="N57" s="289"/>
      <c r="O57" s="289"/>
      <c r="P57" s="289"/>
      <c r="Q57" s="289"/>
      <c r="R57" s="290"/>
      <c r="S57" s="209"/>
      <c r="T57" s="189"/>
      <c r="U57" s="190"/>
    </row>
    <row r="58" spans="1:21" ht="27.75" hidden="1">
      <c r="A58" s="105"/>
      <c r="B58" s="77"/>
      <c r="C58" s="85"/>
      <c r="D58" s="77"/>
      <c r="E58" s="287"/>
      <c r="F58" s="287"/>
      <c r="G58" s="280">
        <f t="shared" si="3"/>
        <v>0</v>
      </c>
      <c r="H58" s="287"/>
      <c r="I58" s="280">
        <f>SUM(J58:R58)</f>
        <v>0</v>
      </c>
      <c r="J58" s="288"/>
      <c r="K58" s="289"/>
      <c r="L58" s="289"/>
      <c r="M58" s="289"/>
      <c r="N58" s="289"/>
      <c r="O58" s="289"/>
      <c r="P58" s="289"/>
      <c r="Q58" s="289"/>
      <c r="R58" s="290"/>
      <c r="S58" s="211"/>
      <c r="T58" s="193"/>
      <c r="U58" s="182"/>
    </row>
    <row r="59" spans="1:21" ht="27.75">
      <c r="A59" s="105"/>
      <c r="B59" s="86">
        <v>4</v>
      </c>
      <c r="C59" s="85" t="s">
        <v>46</v>
      </c>
      <c r="D59" s="86">
        <v>614700</v>
      </c>
      <c r="E59" s="280">
        <f aca="true" t="shared" si="10" ref="E59:U59">SUM(E60:E61)</f>
        <v>0</v>
      </c>
      <c r="F59" s="280">
        <f t="shared" si="10"/>
        <v>0</v>
      </c>
      <c r="G59" s="280">
        <f t="shared" si="10"/>
        <v>0</v>
      </c>
      <c r="H59" s="280">
        <f t="shared" si="10"/>
        <v>0</v>
      </c>
      <c r="I59" s="280">
        <f t="shared" si="10"/>
        <v>0</v>
      </c>
      <c r="J59" s="293">
        <f t="shared" si="10"/>
        <v>0</v>
      </c>
      <c r="K59" s="293">
        <f t="shared" si="10"/>
        <v>0</v>
      </c>
      <c r="L59" s="293">
        <f t="shared" si="10"/>
        <v>0</v>
      </c>
      <c r="M59" s="293">
        <f t="shared" si="10"/>
        <v>0</v>
      </c>
      <c r="N59" s="293">
        <f t="shared" si="10"/>
        <v>0</v>
      </c>
      <c r="O59" s="293">
        <f t="shared" si="10"/>
        <v>0</v>
      </c>
      <c r="P59" s="293">
        <f t="shared" si="10"/>
        <v>0</v>
      </c>
      <c r="Q59" s="293">
        <f t="shared" si="10"/>
        <v>0</v>
      </c>
      <c r="R59" s="293">
        <f t="shared" si="10"/>
        <v>0</v>
      </c>
      <c r="S59" s="212">
        <f t="shared" si="10"/>
        <v>0</v>
      </c>
      <c r="T59" s="118">
        <f t="shared" si="10"/>
        <v>0</v>
      </c>
      <c r="U59" s="119">
        <f t="shared" si="10"/>
        <v>0</v>
      </c>
    </row>
    <row r="60" spans="1:21" ht="27.75">
      <c r="A60" s="105"/>
      <c r="B60" s="86"/>
      <c r="C60" s="85"/>
      <c r="D60" s="86"/>
      <c r="E60" s="287">
        <v>0</v>
      </c>
      <c r="F60" s="287">
        <f>G60</f>
        <v>0</v>
      </c>
      <c r="G60" s="280">
        <f t="shared" si="3"/>
        <v>0</v>
      </c>
      <c r="H60" s="287">
        <v>0</v>
      </c>
      <c r="I60" s="280">
        <f>SUM(J60:R60)</f>
        <v>0</v>
      </c>
      <c r="J60" s="288"/>
      <c r="K60" s="289"/>
      <c r="L60" s="289"/>
      <c r="M60" s="289">
        <v>0</v>
      </c>
      <c r="N60" s="289">
        <v>0</v>
      </c>
      <c r="O60" s="289">
        <v>0</v>
      </c>
      <c r="P60" s="289">
        <v>0</v>
      </c>
      <c r="Q60" s="289">
        <v>0</v>
      </c>
      <c r="R60" s="290">
        <v>0</v>
      </c>
      <c r="S60" s="209"/>
      <c r="T60" s="189"/>
      <c r="U60" s="190"/>
    </row>
    <row r="61" spans="1:21" ht="27.75" hidden="1">
      <c r="A61" s="105"/>
      <c r="B61" s="86"/>
      <c r="C61" s="85"/>
      <c r="D61" s="86"/>
      <c r="E61" s="287"/>
      <c r="F61" s="287"/>
      <c r="G61" s="280">
        <f t="shared" si="3"/>
        <v>0</v>
      </c>
      <c r="H61" s="287"/>
      <c r="I61" s="280">
        <f>SUM(J61:R61)</f>
        <v>0</v>
      </c>
      <c r="J61" s="288"/>
      <c r="K61" s="289"/>
      <c r="L61" s="289"/>
      <c r="M61" s="289"/>
      <c r="N61" s="289"/>
      <c r="O61" s="289"/>
      <c r="P61" s="289"/>
      <c r="Q61" s="289"/>
      <c r="R61" s="290"/>
      <c r="S61" s="209"/>
      <c r="T61" s="189"/>
      <c r="U61" s="190"/>
    </row>
    <row r="62" spans="1:22" ht="27.75">
      <c r="A62" s="105"/>
      <c r="B62" s="86">
        <v>5</v>
      </c>
      <c r="C62" s="85" t="s">
        <v>47</v>
      </c>
      <c r="D62" s="86">
        <v>614800</v>
      </c>
      <c r="E62" s="280">
        <f aca="true" t="shared" si="11" ref="E62:U62">E63</f>
        <v>0</v>
      </c>
      <c r="F62" s="280">
        <f t="shared" si="11"/>
        <v>0</v>
      </c>
      <c r="G62" s="280">
        <f t="shared" si="11"/>
        <v>0</v>
      </c>
      <c r="H62" s="280">
        <f t="shared" si="11"/>
        <v>0</v>
      </c>
      <c r="I62" s="280">
        <f t="shared" si="11"/>
        <v>0</v>
      </c>
      <c r="J62" s="293">
        <f t="shared" si="11"/>
        <v>0</v>
      </c>
      <c r="K62" s="293">
        <f t="shared" si="11"/>
        <v>0</v>
      </c>
      <c r="L62" s="293">
        <f t="shared" si="11"/>
        <v>0</v>
      </c>
      <c r="M62" s="293">
        <f t="shared" si="11"/>
        <v>0</v>
      </c>
      <c r="N62" s="293">
        <f t="shared" si="11"/>
        <v>0</v>
      </c>
      <c r="O62" s="293">
        <f t="shared" si="11"/>
        <v>0</v>
      </c>
      <c r="P62" s="293">
        <f t="shared" si="11"/>
        <v>0</v>
      </c>
      <c r="Q62" s="293">
        <f t="shared" si="11"/>
        <v>0</v>
      </c>
      <c r="R62" s="293">
        <f t="shared" si="11"/>
        <v>0</v>
      </c>
      <c r="S62" s="194">
        <f t="shared" si="11"/>
        <v>0</v>
      </c>
      <c r="T62" s="87">
        <f t="shared" si="11"/>
        <v>0</v>
      </c>
      <c r="U62" s="87">
        <f t="shared" si="11"/>
        <v>0</v>
      </c>
      <c r="V62" s="74"/>
    </row>
    <row r="63" spans="1:21" ht="27.75">
      <c r="A63" s="105"/>
      <c r="B63" s="86"/>
      <c r="C63" s="85"/>
      <c r="D63" s="86"/>
      <c r="E63" s="287">
        <v>0</v>
      </c>
      <c r="F63" s="287">
        <f>G63</f>
        <v>0</v>
      </c>
      <c r="G63" s="280">
        <f t="shared" si="3"/>
        <v>0</v>
      </c>
      <c r="H63" s="287">
        <v>0</v>
      </c>
      <c r="I63" s="280">
        <f>SUM(J63:R63)</f>
        <v>0</v>
      </c>
      <c r="J63" s="288"/>
      <c r="K63" s="289"/>
      <c r="L63" s="289"/>
      <c r="M63" s="289">
        <v>0</v>
      </c>
      <c r="N63" s="289">
        <v>0</v>
      </c>
      <c r="O63" s="289">
        <v>0</v>
      </c>
      <c r="P63" s="289">
        <v>0</v>
      </c>
      <c r="Q63" s="289">
        <v>0</v>
      </c>
      <c r="R63" s="290">
        <v>0</v>
      </c>
      <c r="S63" s="209"/>
      <c r="T63" s="189"/>
      <c r="U63" s="190"/>
    </row>
    <row r="64" spans="1:21" ht="27.75">
      <c r="A64" s="105"/>
      <c r="B64" s="86">
        <v>6</v>
      </c>
      <c r="C64" s="85" t="s">
        <v>48</v>
      </c>
      <c r="D64" s="86">
        <v>614900</v>
      </c>
      <c r="E64" s="280">
        <f aca="true" t="shared" si="12" ref="E64:U64">E65</f>
        <v>0</v>
      </c>
      <c r="F64" s="280">
        <f t="shared" si="12"/>
        <v>0</v>
      </c>
      <c r="G64" s="280">
        <f t="shared" si="12"/>
        <v>0</v>
      </c>
      <c r="H64" s="280">
        <f t="shared" si="12"/>
        <v>0</v>
      </c>
      <c r="I64" s="280">
        <f t="shared" si="12"/>
        <v>0</v>
      </c>
      <c r="J64" s="293">
        <f t="shared" si="12"/>
        <v>0</v>
      </c>
      <c r="K64" s="293">
        <f t="shared" si="12"/>
        <v>0</v>
      </c>
      <c r="L64" s="293">
        <f t="shared" si="12"/>
        <v>0</v>
      </c>
      <c r="M64" s="293">
        <f t="shared" si="12"/>
        <v>0</v>
      </c>
      <c r="N64" s="293">
        <f t="shared" si="12"/>
        <v>0</v>
      </c>
      <c r="O64" s="293">
        <f t="shared" si="12"/>
        <v>0</v>
      </c>
      <c r="P64" s="293">
        <f t="shared" si="12"/>
        <v>0</v>
      </c>
      <c r="Q64" s="293">
        <f t="shared" si="12"/>
        <v>0</v>
      </c>
      <c r="R64" s="293">
        <f t="shared" si="12"/>
        <v>0</v>
      </c>
      <c r="S64" s="206">
        <f t="shared" si="12"/>
        <v>0</v>
      </c>
      <c r="T64" s="181">
        <f t="shared" si="12"/>
        <v>0</v>
      </c>
      <c r="U64" s="182">
        <f t="shared" si="12"/>
        <v>0</v>
      </c>
    </row>
    <row r="65" spans="1:21" ht="27.75">
      <c r="A65" s="105"/>
      <c r="B65" s="77"/>
      <c r="C65" s="78"/>
      <c r="D65" s="77"/>
      <c r="E65" s="287">
        <v>0</v>
      </c>
      <c r="F65" s="287">
        <f>G65</f>
        <v>0</v>
      </c>
      <c r="G65" s="280">
        <f t="shared" si="3"/>
        <v>0</v>
      </c>
      <c r="H65" s="287">
        <v>0</v>
      </c>
      <c r="I65" s="280">
        <f>SUM(J65:R65)</f>
        <v>0</v>
      </c>
      <c r="J65" s="288"/>
      <c r="K65" s="289"/>
      <c r="L65" s="289"/>
      <c r="M65" s="289">
        <v>0</v>
      </c>
      <c r="N65" s="289">
        <v>0</v>
      </c>
      <c r="O65" s="289">
        <v>0</v>
      </c>
      <c r="P65" s="289">
        <v>0</v>
      </c>
      <c r="Q65" s="289">
        <v>0</v>
      </c>
      <c r="R65" s="290">
        <v>0</v>
      </c>
      <c r="S65" s="206"/>
      <c r="T65" s="181"/>
      <c r="U65" s="182"/>
    </row>
    <row r="66" spans="1:21" ht="46.5" thickBot="1">
      <c r="A66" s="105"/>
      <c r="B66" s="183" t="s">
        <v>13</v>
      </c>
      <c r="C66" s="184" t="s">
        <v>60</v>
      </c>
      <c r="D66" s="185">
        <v>615000</v>
      </c>
      <c r="E66" s="283">
        <f aca="true" t="shared" si="13" ref="E66:U66">E67+E70</f>
        <v>0</v>
      </c>
      <c r="F66" s="283">
        <f t="shared" si="13"/>
        <v>0</v>
      </c>
      <c r="G66" s="283">
        <f t="shared" si="13"/>
        <v>0</v>
      </c>
      <c r="H66" s="283">
        <f t="shared" si="13"/>
        <v>0</v>
      </c>
      <c r="I66" s="283">
        <f t="shared" si="13"/>
        <v>0</v>
      </c>
      <c r="J66" s="284">
        <f t="shared" si="13"/>
        <v>0</v>
      </c>
      <c r="K66" s="284">
        <f t="shared" si="13"/>
        <v>0</v>
      </c>
      <c r="L66" s="284">
        <f t="shared" si="13"/>
        <v>0</v>
      </c>
      <c r="M66" s="284">
        <f t="shared" si="13"/>
        <v>0</v>
      </c>
      <c r="N66" s="284">
        <f t="shared" si="13"/>
        <v>0</v>
      </c>
      <c r="O66" s="284">
        <f t="shared" si="13"/>
        <v>0</v>
      </c>
      <c r="P66" s="284">
        <f t="shared" si="13"/>
        <v>0</v>
      </c>
      <c r="Q66" s="284">
        <f t="shared" si="13"/>
        <v>0</v>
      </c>
      <c r="R66" s="284">
        <f t="shared" si="13"/>
        <v>0</v>
      </c>
      <c r="S66" s="207">
        <f t="shared" si="13"/>
        <v>0</v>
      </c>
      <c r="T66" s="171">
        <f t="shared" si="13"/>
        <v>0</v>
      </c>
      <c r="U66" s="172">
        <f t="shared" si="13"/>
        <v>0</v>
      </c>
    </row>
    <row r="67" spans="1:21" ht="27.75">
      <c r="A67" s="105"/>
      <c r="B67" s="186">
        <v>1</v>
      </c>
      <c r="C67" s="83" t="s">
        <v>49</v>
      </c>
      <c r="D67" s="109">
        <v>615100</v>
      </c>
      <c r="E67" s="291">
        <f>SUM(E68:E69)</f>
        <v>0</v>
      </c>
      <c r="F67" s="291">
        <f aca="true" t="shared" si="14" ref="F67:U67">SUM(F68:F69)</f>
        <v>0</v>
      </c>
      <c r="G67" s="291">
        <f t="shared" si="14"/>
        <v>0</v>
      </c>
      <c r="H67" s="291">
        <f t="shared" si="14"/>
        <v>0</v>
      </c>
      <c r="I67" s="291">
        <f t="shared" si="14"/>
        <v>0</v>
      </c>
      <c r="J67" s="299">
        <f t="shared" si="14"/>
        <v>0</v>
      </c>
      <c r="K67" s="299">
        <f t="shared" si="14"/>
        <v>0</v>
      </c>
      <c r="L67" s="299">
        <f t="shared" si="14"/>
        <v>0</v>
      </c>
      <c r="M67" s="299">
        <f t="shared" si="14"/>
        <v>0</v>
      </c>
      <c r="N67" s="299">
        <f t="shared" si="14"/>
        <v>0</v>
      </c>
      <c r="O67" s="299">
        <f t="shared" si="14"/>
        <v>0</v>
      </c>
      <c r="P67" s="299">
        <f t="shared" si="14"/>
        <v>0</v>
      </c>
      <c r="Q67" s="299">
        <f t="shared" si="14"/>
        <v>0</v>
      </c>
      <c r="R67" s="299">
        <f t="shared" si="14"/>
        <v>0</v>
      </c>
      <c r="S67" s="208">
        <f t="shared" si="14"/>
        <v>0</v>
      </c>
      <c r="T67" s="187">
        <f t="shared" si="14"/>
        <v>0</v>
      </c>
      <c r="U67" s="188">
        <f t="shared" si="14"/>
        <v>0</v>
      </c>
    </row>
    <row r="68" spans="1:21" ht="27.75">
      <c r="A68" s="105"/>
      <c r="B68" s="86"/>
      <c r="C68" s="85"/>
      <c r="D68" s="86"/>
      <c r="E68" s="287">
        <v>0</v>
      </c>
      <c r="F68" s="287">
        <f>G68</f>
        <v>0</v>
      </c>
      <c r="G68" s="280">
        <f t="shared" si="3"/>
        <v>0</v>
      </c>
      <c r="H68" s="287">
        <v>0</v>
      </c>
      <c r="I68" s="280">
        <f>SUM(J68:R68)</f>
        <v>0</v>
      </c>
      <c r="J68" s="288"/>
      <c r="K68" s="289"/>
      <c r="L68" s="289"/>
      <c r="M68" s="289">
        <v>0</v>
      </c>
      <c r="N68" s="289">
        <v>0</v>
      </c>
      <c r="O68" s="289">
        <v>0</v>
      </c>
      <c r="P68" s="289">
        <v>0</v>
      </c>
      <c r="Q68" s="289">
        <v>0</v>
      </c>
      <c r="R68" s="290">
        <v>0</v>
      </c>
      <c r="S68" s="209"/>
      <c r="T68" s="189"/>
      <c r="U68" s="190"/>
    </row>
    <row r="69" spans="1:21" ht="27.75" hidden="1">
      <c r="A69" s="105"/>
      <c r="B69" s="86"/>
      <c r="C69" s="85"/>
      <c r="D69" s="86"/>
      <c r="E69" s="287"/>
      <c r="F69" s="287"/>
      <c r="G69" s="280">
        <f t="shared" si="3"/>
        <v>0</v>
      </c>
      <c r="H69" s="287"/>
      <c r="I69" s="280">
        <f>SUM(J69:R69)</f>
        <v>0</v>
      </c>
      <c r="J69" s="288"/>
      <c r="K69" s="289"/>
      <c r="L69" s="289"/>
      <c r="M69" s="289"/>
      <c r="N69" s="289"/>
      <c r="O69" s="289"/>
      <c r="P69" s="289"/>
      <c r="Q69" s="289"/>
      <c r="R69" s="290"/>
      <c r="S69" s="209"/>
      <c r="T69" s="189"/>
      <c r="U69" s="190"/>
    </row>
    <row r="70" spans="1:21" ht="47.25">
      <c r="A70" s="105"/>
      <c r="B70" s="86">
        <v>2</v>
      </c>
      <c r="C70" s="88" t="s">
        <v>50</v>
      </c>
      <c r="D70" s="86">
        <v>615200</v>
      </c>
      <c r="E70" s="300">
        <f>E72+E71</f>
        <v>0</v>
      </c>
      <c r="F70" s="300">
        <f aca="true" t="shared" si="15" ref="F70:R70">F72+F71</f>
        <v>0</v>
      </c>
      <c r="G70" s="300">
        <f t="shared" si="15"/>
        <v>0</v>
      </c>
      <c r="H70" s="300">
        <f t="shared" si="15"/>
        <v>0</v>
      </c>
      <c r="I70" s="300">
        <f t="shared" si="15"/>
        <v>0</v>
      </c>
      <c r="J70" s="293">
        <f t="shared" si="15"/>
        <v>0</v>
      </c>
      <c r="K70" s="293">
        <f t="shared" si="15"/>
        <v>0</v>
      </c>
      <c r="L70" s="293">
        <f t="shared" si="15"/>
        <v>0</v>
      </c>
      <c r="M70" s="293">
        <f t="shared" si="15"/>
        <v>0</v>
      </c>
      <c r="N70" s="293">
        <f t="shared" si="15"/>
        <v>0</v>
      </c>
      <c r="O70" s="293">
        <f t="shared" si="15"/>
        <v>0</v>
      </c>
      <c r="P70" s="293">
        <f t="shared" si="15"/>
        <v>0</v>
      </c>
      <c r="Q70" s="293">
        <f t="shared" si="15"/>
        <v>0</v>
      </c>
      <c r="R70" s="293">
        <f t="shared" si="15"/>
        <v>0</v>
      </c>
      <c r="S70" s="209">
        <f>S72</f>
        <v>0</v>
      </c>
      <c r="T70" s="189">
        <f>T72</f>
        <v>0</v>
      </c>
      <c r="U70" s="190">
        <f>U72</f>
        <v>0</v>
      </c>
    </row>
    <row r="71" spans="1:21" ht="27.75">
      <c r="A71" s="105"/>
      <c r="B71" s="86"/>
      <c r="C71" s="88"/>
      <c r="D71" s="86"/>
      <c r="E71" s="287">
        <v>0</v>
      </c>
      <c r="F71" s="287">
        <f>G71</f>
        <v>0</v>
      </c>
      <c r="G71" s="280">
        <f t="shared" si="3"/>
        <v>0</v>
      </c>
      <c r="H71" s="287">
        <v>0</v>
      </c>
      <c r="I71" s="280">
        <f>SUM(J71:R71)</f>
        <v>0</v>
      </c>
      <c r="J71" s="288"/>
      <c r="K71" s="289"/>
      <c r="L71" s="289"/>
      <c r="M71" s="289">
        <v>0</v>
      </c>
      <c r="N71" s="289">
        <v>0</v>
      </c>
      <c r="O71" s="289">
        <v>0</v>
      </c>
      <c r="P71" s="289">
        <v>0</v>
      </c>
      <c r="Q71" s="289">
        <v>0</v>
      </c>
      <c r="R71" s="290">
        <v>0</v>
      </c>
      <c r="S71" s="209"/>
      <c r="T71" s="189"/>
      <c r="U71" s="190"/>
    </row>
    <row r="72" spans="1:21" ht="27.75" hidden="1">
      <c r="A72" s="105"/>
      <c r="B72" s="86"/>
      <c r="C72" s="88"/>
      <c r="D72" s="86"/>
      <c r="E72" s="287"/>
      <c r="F72" s="287"/>
      <c r="G72" s="280">
        <f t="shared" si="3"/>
        <v>0</v>
      </c>
      <c r="H72" s="287"/>
      <c r="I72" s="280">
        <f>SUM(J72:R72)</f>
        <v>0</v>
      </c>
      <c r="J72" s="288"/>
      <c r="K72" s="289"/>
      <c r="L72" s="289"/>
      <c r="M72" s="289"/>
      <c r="N72" s="289"/>
      <c r="O72" s="289"/>
      <c r="P72" s="289"/>
      <c r="Q72" s="289"/>
      <c r="R72" s="290"/>
      <c r="S72" s="209"/>
      <c r="T72" s="189"/>
      <c r="U72" s="190"/>
    </row>
    <row r="73" spans="1:21" ht="27.75" thickBot="1">
      <c r="A73" s="105"/>
      <c r="B73" s="183" t="s">
        <v>14</v>
      </c>
      <c r="C73" s="184" t="s">
        <v>28</v>
      </c>
      <c r="D73" s="185">
        <v>616000</v>
      </c>
      <c r="E73" s="283">
        <f aca="true" t="shared" si="16" ref="E73:U73">E74</f>
        <v>0</v>
      </c>
      <c r="F73" s="283">
        <f t="shared" si="16"/>
        <v>0</v>
      </c>
      <c r="G73" s="283">
        <f t="shared" si="16"/>
        <v>0</v>
      </c>
      <c r="H73" s="283">
        <f t="shared" si="16"/>
        <v>0</v>
      </c>
      <c r="I73" s="283">
        <f t="shared" si="16"/>
        <v>0</v>
      </c>
      <c r="J73" s="301">
        <f t="shared" si="16"/>
        <v>0</v>
      </c>
      <c r="K73" s="301">
        <f t="shared" si="16"/>
        <v>0</v>
      </c>
      <c r="L73" s="301">
        <f t="shared" si="16"/>
        <v>0</v>
      </c>
      <c r="M73" s="301">
        <f t="shared" si="16"/>
        <v>0</v>
      </c>
      <c r="N73" s="301">
        <f t="shared" si="16"/>
        <v>0</v>
      </c>
      <c r="O73" s="301">
        <f t="shared" si="16"/>
        <v>0</v>
      </c>
      <c r="P73" s="301">
        <f t="shared" si="16"/>
        <v>0</v>
      </c>
      <c r="Q73" s="301">
        <f t="shared" si="16"/>
        <v>0</v>
      </c>
      <c r="R73" s="301">
        <f t="shared" si="16"/>
        <v>0</v>
      </c>
      <c r="S73" s="207">
        <f t="shared" si="16"/>
        <v>0</v>
      </c>
      <c r="T73" s="171">
        <f t="shared" si="16"/>
        <v>0</v>
      </c>
      <c r="U73" s="172">
        <f t="shared" si="16"/>
        <v>0</v>
      </c>
    </row>
    <row r="74" spans="1:21" ht="27.75">
      <c r="A74" s="105"/>
      <c r="B74" s="195">
        <v>1</v>
      </c>
      <c r="C74" s="89" t="s">
        <v>51</v>
      </c>
      <c r="D74" s="110">
        <v>616200</v>
      </c>
      <c r="E74" s="287">
        <v>0</v>
      </c>
      <c r="F74" s="287">
        <f>G74</f>
        <v>0</v>
      </c>
      <c r="G74" s="280">
        <f t="shared" si="3"/>
        <v>0</v>
      </c>
      <c r="H74" s="287">
        <v>0</v>
      </c>
      <c r="I74" s="280">
        <f>SUM(J74:R74)</f>
        <v>0</v>
      </c>
      <c r="J74" s="303"/>
      <c r="K74" s="304"/>
      <c r="L74" s="304"/>
      <c r="M74" s="305">
        <v>0</v>
      </c>
      <c r="N74" s="305">
        <v>0</v>
      </c>
      <c r="O74" s="305">
        <v>0</v>
      </c>
      <c r="P74" s="305">
        <v>0</v>
      </c>
      <c r="Q74" s="305">
        <v>0</v>
      </c>
      <c r="R74" s="306">
        <v>0</v>
      </c>
      <c r="S74" s="213"/>
      <c r="T74" s="196"/>
      <c r="U74" s="197"/>
    </row>
    <row r="75" spans="1:21" ht="46.5" thickBot="1">
      <c r="A75" s="105"/>
      <c r="B75" s="183" t="s">
        <v>15</v>
      </c>
      <c r="C75" s="184" t="s">
        <v>77</v>
      </c>
      <c r="D75" s="198"/>
      <c r="E75" s="283">
        <f aca="true" t="shared" si="17" ref="E75:U75">SUM(E76:E81)</f>
        <v>850000</v>
      </c>
      <c r="F75" s="283">
        <f t="shared" si="17"/>
        <v>0</v>
      </c>
      <c r="G75" s="283">
        <f t="shared" si="17"/>
        <v>850000</v>
      </c>
      <c r="H75" s="285">
        <f t="shared" si="17"/>
        <v>0</v>
      </c>
      <c r="I75" s="283">
        <f t="shared" si="17"/>
        <v>850000</v>
      </c>
      <c r="J75" s="284">
        <f t="shared" si="17"/>
        <v>0</v>
      </c>
      <c r="K75" s="284">
        <f t="shared" si="17"/>
        <v>0</v>
      </c>
      <c r="L75" s="284">
        <f t="shared" si="17"/>
        <v>0</v>
      </c>
      <c r="M75" s="284">
        <f t="shared" si="17"/>
        <v>0</v>
      </c>
      <c r="N75" s="284">
        <f t="shared" si="17"/>
        <v>0</v>
      </c>
      <c r="O75" s="284">
        <f t="shared" si="17"/>
        <v>0</v>
      </c>
      <c r="P75" s="284">
        <f>SUM(P76:P81)</f>
        <v>850000</v>
      </c>
      <c r="Q75" s="284">
        <f t="shared" si="17"/>
        <v>0</v>
      </c>
      <c r="R75" s="284">
        <f t="shared" si="17"/>
        <v>0</v>
      </c>
      <c r="S75" s="207">
        <f t="shared" si="17"/>
        <v>0</v>
      </c>
      <c r="T75" s="171">
        <f t="shared" si="17"/>
        <v>0</v>
      </c>
      <c r="U75" s="172">
        <f t="shared" si="17"/>
        <v>0</v>
      </c>
    </row>
    <row r="76" spans="1:21" ht="47.25">
      <c r="A76" s="105"/>
      <c r="B76" s="199">
        <v>1</v>
      </c>
      <c r="C76" s="92" t="s">
        <v>52</v>
      </c>
      <c r="D76" s="111">
        <v>821100</v>
      </c>
      <c r="E76" s="308">
        <v>0</v>
      </c>
      <c r="F76" s="308">
        <f>G76</f>
        <v>0</v>
      </c>
      <c r="G76" s="280">
        <f t="shared" si="3"/>
        <v>0</v>
      </c>
      <c r="H76" s="340">
        <v>0</v>
      </c>
      <c r="I76" s="341">
        <f aca="true" t="shared" si="18" ref="I76:I81">SUM(J76:R76)</f>
        <v>0</v>
      </c>
      <c r="J76" s="310"/>
      <c r="K76" s="310"/>
      <c r="L76" s="310"/>
      <c r="M76" s="310">
        <v>0</v>
      </c>
      <c r="N76" s="310">
        <v>0</v>
      </c>
      <c r="O76" s="310">
        <v>0</v>
      </c>
      <c r="P76" s="310">
        <v>0</v>
      </c>
      <c r="Q76" s="310">
        <v>0</v>
      </c>
      <c r="R76" s="310">
        <v>0</v>
      </c>
      <c r="S76" s="214"/>
      <c r="T76" s="200"/>
      <c r="U76" s="201"/>
    </row>
    <row r="77" spans="1:21" ht="27.75">
      <c r="A77" s="105"/>
      <c r="B77" s="77">
        <v>2</v>
      </c>
      <c r="C77" s="78" t="s">
        <v>23</v>
      </c>
      <c r="D77" s="77">
        <v>821200</v>
      </c>
      <c r="E77" s="308">
        <v>0</v>
      </c>
      <c r="F77" s="308">
        <v>0</v>
      </c>
      <c r="G77" s="280">
        <f t="shared" si="3"/>
        <v>0</v>
      </c>
      <c r="H77" s="289">
        <v>0</v>
      </c>
      <c r="I77" s="341">
        <f t="shared" si="18"/>
        <v>0</v>
      </c>
      <c r="J77" s="310"/>
      <c r="K77" s="310"/>
      <c r="L77" s="310"/>
      <c r="M77" s="310">
        <v>0</v>
      </c>
      <c r="N77" s="310">
        <v>0</v>
      </c>
      <c r="O77" s="310">
        <v>0</v>
      </c>
      <c r="P77" s="310">
        <v>0</v>
      </c>
      <c r="Q77" s="310">
        <v>0</v>
      </c>
      <c r="R77" s="310">
        <v>0</v>
      </c>
      <c r="S77" s="206"/>
      <c r="T77" s="181"/>
      <c r="U77" s="182"/>
    </row>
    <row r="78" spans="1:21" ht="27.75">
      <c r="A78" s="105"/>
      <c r="B78" s="77">
        <v>3</v>
      </c>
      <c r="C78" s="78" t="s">
        <v>24</v>
      </c>
      <c r="D78" s="77">
        <v>821300</v>
      </c>
      <c r="E78" s="308">
        <v>0</v>
      </c>
      <c r="F78" s="308">
        <v>0</v>
      </c>
      <c r="G78" s="280">
        <f t="shared" si="3"/>
        <v>0</v>
      </c>
      <c r="H78" s="289">
        <v>0</v>
      </c>
      <c r="I78" s="341">
        <f t="shared" si="18"/>
        <v>0</v>
      </c>
      <c r="J78" s="310"/>
      <c r="K78" s="310"/>
      <c r="L78" s="310"/>
      <c r="M78" s="310">
        <v>0</v>
      </c>
      <c r="N78" s="310">
        <v>0</v>
      </c>
      <c r="O78" s="310">
        <v>0</v>
      </c>
      <c r="P78" s="310">
        <v>0</v>
      </c>
      <c r="Q78" s="310">
        <v>0</v>
      </c>
      <c r="R78" s="310">
        <v>0</v>
      </c>
      <c r="S78" s="206"/>
      <c r="T78" s="181"/>
      <c r="U78" s="182"/>
    </row>
    <row r="79" spans="1:21" ht="27.75">
      <c r="A79" s="105"/>
      <c r="B79" s="77">
        <v>4</v>
      </c>
      <c r="C79" s="88" t="s">
        <v>25</v>
      </c>
      <c r="D79" s="77">
        <v>821400</v>
      </c>
      <c r="E79" s="308">
        <v>0</v>
      </c>
      <c r="F79" s="308">
        <v>0</v>
      </c>
      <c r="G79" s="280">
        <f t="shared" si="3"/>
        <v>0</v>
      </c>
      <c r="H79" s="289">
        <v>0</v>
      </c>
      <c r="I79" s="341">
        <f t="shared" si="18"/>
        <v>0</v>
      </c>
      <c r="J79" s="310"/>
      <c r="K79" s="310"/>
      <c r="L79" s="310"/>
      <c r="M79" s="310">
        <v>0</v>
      </c>
      <c r="N79" s="310">
        <v>0</v>
      </c>
      <c r="O79" s="310">
        <v>0</v>
      </c>
      <c r="P79" s="310">
        <v>0</v>
      </c>
      <c r="Q79" s="310">
        <v>0</v>
      </c>
      <c r="R79" s="310">
        <v>0</v>
      </c>
      <c r="S79" s="206"/>
      <c r="T79" s="181"/>
      <c r="U79" s="182"/>
    </row>
    <row r="80" spans="1:21" ht="27.75">
      <c r="A80" s="105"/>
      <c r="B80" s="77">
        <v>5</v>
      </c>
      <c r="C80" s="88" t="s">
        <v>26</v>
      </c>
      <c r="D80" s="77">
        <v>821500</v>
      </c>
      <c r="E80" s="308">
        <v>0</v>
      </c>
      <c r="F80" s="308">
        <v>0</v>
      </c>
      <c r="G80" s="280">
        <f t="shared" si="3"/>
        <v>0</v>
      </c>
      <c r="H80" s="289">
        <v>0</v>
      </c>
      <c r="I80" s="341">
        <f t="shared" si="18"/>
        <v>0</v>
      </c>
      <c r="J80" s="310"/>
      <c r="K80" s="310"/>
      <c r="L80" s="310"/>
      <c r="M80" s="310">
        <v>0</v>
      </c>
      <c r="N80" s="310">
        <v>0</v>
      </c>
      <c r="O80" s="310">
        <v>0</v>
      </c>
      <c r="P80" s="310">
        <v>0</v>
      </c>
      <c r="Q80" s="310">
        <v>0</v>
      </c>
      <c r="R80" s="310">
        <v>0</v>
      </c>
      <c r="S80" s="206"/>
      <c r="T80" s="181"/>
      <c r="U80" s="182"/>
    </row>
    <row r="81" spans="1:22" ht="27.75">
      <c r="A81" s="105"/>
      <c r="B81" s="77">
        <v>6</v>
      </c>
      <c r="C81" s="88" t="s">
        <v>27</v>
      </c>
      <c r="D81" s="77">
        <v>821600</v>
      </c>
      <c r="E81" s="308">
        <v>850000</v>
      </c>
      <c r="F81" s="308">
        <v>0</v>
      </c>
      <c r="G81" s="280">
        <f t="shared" si="3"/>
        <v>850000</v>
      </c>
      <c r="H81" s="289">
        <v>0</v>
      </c>
      <c r="I81" s="341">
        <f t="shared" si="18"/>
        <v>850000</v>
      </c>
      <c r="J81" s="310"/>
      <c r="K81" s="310"/>
      <c r="M81" s="310">
        <v>0</v>
      </c>
      <c r="N81" s="310">
        <v>0</v>
      </c>
      <c r="O81" s="310">
        <v>0</v>
      </c>
      <c r="P81" s="310">
        <v>850000</v>
      </c>
      <c r="Q81" s="310">
        <v>0</v>
      </c>
      <c r="R81" s="310">
        <v>0</v>
      </c>
      <c r="S81" s="206"/>
      <c r="T81" s="181"/>
      <c r="U81" s="182"/>
      <c r="V81" s="6"/>
    </row>
    <row r="82" spans="1:22" ht="46.5" thickBot="1">
      <c r="A82" s="106"/>
      <c r="B82" s="183"/>
      <c r="C82" s="184" t="s">
        <v>90</v>
      </c>
      <c r="D82" s="198"/>
      <c r="E82" s="283">
        <f aca="true" t="shared" si="19" ref="E82:U82">E14+E26+E66+E73+E75</f>
        <v>850000</v>
      </c>
      <c r="F82" s="283">
        <f t="shared" si="19"/>
        <v>0</v>
      </c>
      <c r="G82" s="283">
        <f t="shared" si="19"/>
        <v>850000</v>
      </c>
      <c r="H82" s="342">
        <f t="shared" si="19"/>
        <v>0</v>
      </c>
      <c r="I82" s="283">
        <f t="shared" si="19"/>
        <v>850000</v>
      </c>
      <c r="J82" s="313">
        <f t="shared" si="19"/>
        <v>0</v>
      </c>
      <c r="K82" s="313">
        <f t="shared" si="19"/>
        <v>0</v>
      </c>
      <c r="L82" s="313">
        <f t="shared" si="19"/>
        <v>0</v>
      </c>
      <c r="M82" s="313">
        <f t="shared" si="19"/>
        <v>0</v>
      </c>
      <c r="N82" s="313">
        <f t="shared" si="19"/>
        <v>0</v>
      </c>
      <c r="O82" s="313">
        <f t="shared" si="19"/>
        <v>0</v>
      </c>
      <c r="P82" s="313">
        <f t="shared" si="19"/>
        <v>850000</v>
      </c>
      <c r="Q82" s="313">
        <f t="shared" si="19"/>
        <v>0</v>
      </c>
      <c r="R82" s="313">
        <f t="shared" si="19"/>
        <v>0</v>
      </c>
      <c r="S82" s="207">
        <f t="shared" si="19"/>
        <v>0</v>
      </c>
      <c r="T82" s="171">
        <f t="shared" si="19"/>
        <v>0</v>
      </c>
      <c r="U82" s="172">
        <f t="shared" si="19"/>
        <v>0</v>
      </c>
      <c r="V82" s="6"/>
    </row>
    <row r="83" spans="1:22" ht="23.25">
      <c r="A83" s="70"/>
      <c r="B83" s="93"/>
      <c r="C83" s="94"/>
      <c r="D83" s="95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64"/>
      <c r="S83" s="64"/>
      <c r="T83" s="64"/>
      <c r="U83" s="64"/>
      <c r="V83" s="6"/>
    </row>
    <row r="84" spans="1:22" ht="40.5" customHeight="1" hidden="1">
      <c r="A84" s="70"/>
      <c r="B84" s="93"/>
      <c r="C84" s="94"/>
      <c r="D84" s="95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64"/>
      <c r="S84" s="64"/>
      <c r="T84" s="64"/>
      <c r="U84" s="64"/>
      <c r="V84" s="6"/>
    </row>
    <row r="85" spans="1:22" ht="15.75" customHeight="1" hidden="1">
      <c r="A85" s="70"/>
      <c r="B85" s="97"/>
      <c r="C85" s="619"/>
      <c r="D85" s="619"/>
      <c r="E85" s="619"/>
      <c r="F85" s="619"/>
      <c r="G85" s="619"/>
      <c r="H85" s="619"/>
      <c r="I85" s="619"/>
      <c r="J85" s="619"/>
      <c r="K85" s="619"/>
      <c r="L85" s="619"/>
      <c r="M85" s="619"/>
      <c r="N85" s="619"/>
      <c r="O85" s="619"/>
      <c r="P85" s="619"/>
      <c r="Q85" s="619"/>
      <c r="R85" s="65"/>
      <c r="S85" s="65"/>
      <c r="T85" s="65"/>
      <c r="U85" s="65"/>
      <c r="V85" s="6"/>
    </row>
    <row r="86" spans="1:22" ht="15.75" customHeight="1">
      <c r="A86" s="70"/>
      <c r="B86" s="97"/>
      <c r="C86" s="98"/>
      <c r="D86" s="98"/>
      <c r="E86" s="98"/>
      <c r="F86" s="98"/>
      <c r="G86" s="98"/>
      <c r="H86" s="98"/>
      <c r="I86" s="98"/>
      <c r="K86" s="98"/>
      <c r="L86" s="98"/>
      <c r="M86" s="98"/>
      <c r="N86" s="98"/>
      <c r="O86" s="98"/>
      <c r="P86" s="203"/>
      <c r="Q86" s="203"/>
      <c r="R86" s="66"/>
      <c r="S86" s="66"/>
      <c r="T86" s="66"/>
      <c r="U86" s="66"/>
      <c r="V86" s="6"/>
    </row>
    <row r="87" spans="1:22" ht="27" customHeight="1">
      <c r="A87" s="70"/>
      <c r="B87" s="97"/>
      <c r="C87" s="98"/>
      <c r="D87" s="98"/>
      <c r="E87" s="98"/>
      <c r="F87" s="98"/>
      <c r="G87" s="98"/>
      <c r="H87" s="98"/>
      <c r="I87" s="98"/>
      <c r="K87" s="98"/>
      <c r="L87" s="98"/>
      <c r="M87" s="98"/>
      <c r="N87" s="98"/>
      <c r="O87" s="98"/>
      <c r="P87" s="98"/>
      <c r="Q87" s="98" t="s">
        <v>55</v>
      </c>
      <c r="R87" s="65"/>
      <c r="S87" s="65"/>
      <c r="T87" s="65"/>
      <c r="U87" s="65"/>
      <c r="V87" s="6"/>
    </row>
    <row r="88" spans="2:22" ht="15" customHeight="1">
      <c r="B88" s="56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56"/>
      <c r="Q88" s="68"/>
      <c r="R88" s="68"/>
      <c r="S88" s="56"/>
      <c r="T88" s="69" t="s">
        <v>55</v>
      </c>
      <c r="U88" s="51"/>
      <c r="V88" s="6"/>
    </row>
    <row r="89" spans="2:21" ht="1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2:21" ht="18.7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5"/>
      <c r="R90" s="3"/>
      <c r="S90" s="6"/>
      <c r="T90" s="5"/>
      <c r="U90" s="10"/>
    </row>
    <row r="91" spans="2:21" ht="1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2:21" ht="1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</sheetData>
  <sheetProtection password="C5C5" sheet="1" formatCells="0" formatColumns="0" formatRows="0"/>
  <mergeCells count="17">
    <mergeCell ref="J10:U11"/>
    <mergeCell ref="B1:U1"/>
    <mergeCell ref="S2:T3"/>
    <mergeCell ref="B3:C3"/>
    <mergeCell ref="D3:Q3"/>
    <mergeCell ref="B6:Q6"/>
    <mergeCell ref="D7:L7"/>
    <mergeCell ref="C85:Q85"/>
    <mergeCell ref="D8:L8"/>
    <mergeCell ref="B10:B12"/>
    <mergeCell ref="C10:C12"/>
    <mergeCell ref="D10:D12"/>
    <mergeCell ref="E10:E12"/>
    <mergeCell ref="F10:F12"/>
    <mergeCell ref="G10:G12"/>
    <mergeCell ref="H10:H12"/>
    <mergeCell ref="I10:I12"/>
  </mergeCells>
  <printOptions/>
  <pageMargins left="0.3937007874015748" right="0.3937007874015748" top="0.35433070866141736" bottom="0.2362204724409449" header="0.31496062992125984" footer="0.1968503937007874"/>
  <pageSetup fitToHeight="0" fitToWidth="1" horizontalDpi="600" verticalDpi="600" orientation="landscape" paperSize="9" scale="27" r:id="rId1"/>
  <headerFooter>
    <oddFooter>&amp;C&amp;A&amp;RPage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Ministarstvo finansija i trezora BiH</dc:creator>
  <cp:keywords/>
  <dc:description/>
  <cp:lastModifiedBy>Nataša Trifunović</cp:lastModifiedBy>
  <cp:lastPrinted>2022-07-26T10:41:01Z</cp:lastPrinted>
  <dcterms:created xsi:type="dcterms:W3CDTF">2012-12-10T09:23:30Z</dcterms:created>
  <dcterms:modified xsi:type="dcterms:W3CDTF">2023-04-19T08:59:50Z</dcterms:modified>
  <cp:category/>
  <cp:version/>
  <cp:contentType/>
  <cp:contentStatus/>
</cp:coreProperties>
</file>